
<file path=[Content_Types].xml><?xml version="1.0" encoding="utf-8"?>
<Types xmlns="http://schemas.openxmlformats.org/package/2006/content-type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7.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8.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11.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drawings/drawing12.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drawings/drawing13.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drawings/drawing14.xml" ContentType="application/vnd.openxmlformats-officedocument.drawing+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drawings/drawing15.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drawings/drawing16.xml" ContentType="application/vnd.openxmlformats-officedocument.drawing+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drawings/drawing17.xml" ContentType="application/vnd.openxmlformats-officedocument.drawing+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drawings/drawing18.xml" ContentType="application/vnd.openxmlformats-officedocument.drawing+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autoCompressPictures="0"/>
  <mc:AlternateContent xmlns:mc="http://schemas.openxmlformats.org/markup-compatibility/2006">
    <mc:Choice Requires="x15">
      <x15ac:absPath xmlns:x15ac="http://schemas.microsoft.com/office/spreadsheetml/2010/11/ac" url="C:\Users\ulrgeo\Box Sync\Swedish Life Cycle Center\4. Kommunikation och information\12. Publikationer\Externa SLC publikationer\"/>
    </mc:Choice>
  </mc:AlternateContent>
  <workbookProtection workbookPassword="CAC5" lockStructure="1"/>
  <bookViews>
    <workbookView xWindow="0" yWindow="100" windowWidth="15200" windowHeight="10560" tabRatio="876"/>
  </bookViews>
  <sheets>
    <sheet name="Introduction" sheetId="18" r:id="rId1"/>
    <sheet name="Overview" sheetId="15" r:id="rId2"/>
    <sheet name="Short overview" sheetId="31" r:id="rId3"/>
    <sheet name="Results" sheetId="8" r:id="rId4"/>
    <sheet name="Data" sheetId="2" r:id="rId5"/>
    <sheet name="Formulas" sheetId="32" r:id="rId6"/>
    <sheet name="Cut-off" sheetId="19" r:id="rId7"/>
    <sheet name="Fibre loss" sheetId="21" r:id="rId8"/>
    <sheet name="ISO open loop" sheetId="22" r:id="rId9"/>
    <sheet name="GHG &amp; PAS closed loop" sheetId="23" r:id="rId10"/>
    <sheet name="ISO closed loop" sheetId="24" r:id="rId11"/>
    <sheet name="BPX open loop" sheetId="25" r:id="rId12"/>
    <sheet name="BPX closed loop" sheetId="26" r:id="rId13"/>
    <sheet name="ILCD attr &gt; 0" sheetId="27" r:id="rId14"/>
    <sheet name="ILCD attr &lt; 0" sheetId="28" r:id="rId15"/>
    <sheet name="ILCD conseq" sheetId="29" r:id="rId16"/>
    <sheet name="PFCR for paper" sheetId="35" r:id="rId17"/>
    <sheet name="PEF June 2012" sheetId="30" r:id="rId18"/>
    <sheet name="PEF April 2013" sheetId="34" r:id="rId19"/>
  </sheets>
  <externalReferences>
    <externalReference r:id="rId20"/>
  </externalReferences>
  <definedNames>
    <definedName name="A" localSheetId="18">#REF!</definedName>
    <definedName name="A" localSheetId="17">#REF!</definedName>
    <definedName name="A" localSheetId="16">#REF!</definedName>
    <definedName name="A">#REF!</definedName>
    <definedName name="EC_1">'[1]Indata for parametres'!$E$8</definedName>
    <definedName name="EC_2">'[1]Indata for parametres'!$E$9</definedName>
    <definedName name="ECRED">Data!$D$12</definedName>
    <definedName name="EP" localSheetId="1">'[1]Indata for parametres'!$E$18</definedName>
    <definedName name="EP">Data!$D$8</definedName>
    <definedName name="ER" localSheetId="1">'[1]Indata for parametres'!$E$6</definedName>
    <definedName name="ER">Data!$D$6</definedName>
    <definedName name="EREOL">Data!$D$11</definedName>
    <definedName name="EV" localSheetId="1">'[1]Indata for parametres'!$E$4</definedName>
    <definedName name="EV">Data!$D$5</definedName>
    <definedName name="EW" localSheetId="1">'[1]Indata for parametres'!$E$5</definedName>
    <definedName name="EW">Data!$D$7</definedName>
    <definedName name="f">Data!$D$16</definedName>
    <definedName name="_xlnm.Print_Area" localSheetId="12">'BPX closed loop'!$A$1:$R$93</definedName>
    <definedName name="_xlnm.Print_Area" localSheetId="11">'BPX open loop'!$A$1:$R$93</definedName>
    <definedName name="_xlnm.Print_Area" localSheetId="6">'Cut-off'!$A$1:$R$93</definedName>
    <definedName name="_xlnm.Print_Area" localSheetId="7">'Fibre loss'!$A$1:$R$93</definedName>
    <definedName name="_xlnm.Print_Area" localSheetId="9">'GHG &amp; PAS closed loop'!$A$1:$R$93</definedName>
    <definedName name="_xlnm.Print_Area" localSheetId="14">'ILCD attr &lt; 0'!$A$1:$R$93</definedName>
    <definedName name="_xlnm.Print_Area" localSheetId="13">'ILCD attr &gt; 0'!$A$1:$R$93</definedName>
    <definedName name="_xlnm.Print_Area" localSheetId="15">'ILCD conseq'!$A$1:$R$93</definedName>
    <definedName name="_xlnm.Print_Area" localSheetId="0">Introduction!$A$1:$C$14</definedName>
    <definedName name="_xlnm.Print_Area" localSheetId="10">'ISO closed loop'!$A$1:$R$93</definedName>
    <definedName name="_xlnm.Print_Area" localSheetId="8">'ISO open loop'!$A$1:$R$93</definedName>
    <definedName name="_xlnm.Print_Area" localSheetId="1">Overview!$A$2:$Q$21</definedName>
    <definedName name="_xlnm.Print_Area" localSheetId="18">'PEF April 2013'!$A$1:$R$84</definedName>
    <definedName name="_xlnm.Print_Area" localSheetId="17">'PEF June 2012'!$A$1:$R$93</definedName>
    <definedName name="_xlnm.Print_Area" localSheetId="16">'PFCR for paper'!$A$1:$R$93</definedName>
    <definedName name="_xlnm.Print_Area" localSheetId="3">Results!$A$2:$O$31</definedName>
    <definedName name="_xlnm.Print_Area" localSheetId="2">'Short overview'!$A$4:$K$19</definedName>
    <definedName name="_xlnm.Print_Titles" localSheetId="1">Overview!$A:$A,Overview!$2:$3</definedName>
    <definedName name="_xlnm.Print_Titles" localSheetId="2">'Short overview'!$5:$5</definedName>
    <definedName name="q" localSheetId="1">'[1]Indata for parametres'!$E$23</definedName>
    <definedName name="q">Data!$D$13</definedName>
    <definedName name="rEN">Data!$D$15</definedName>
    <definedName name="rr">Data!$D$14</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M12" i="22" l="1"/>
  <c r="G272" i="8"/>
  <c r="G271" i="8"/>
  <c r="G270" i="8"/>
  <c r="G268" i="8"/>
  <c r="G265" i="8"/>
  <c r="B262" i="8"/>
  <c r="B261" i="8"/>
  <c r="M12" i="29"/>
  <c r="M12" i="35"/>
  <c r="M12" i="30"/>
  <c r="M17" i="34"/>
  <c r="G222" i="8"/>
  <c r="G221" i="8"/>
  <c r="G220" i="8"/>
  <c r="G218" i="8"/>
  <c r="G215" i="8"/>
  <c r="B211" i="8"/>
  <c r="B212" i="8"/>
  <c r="G172" i="8"/>
  <c r="G171" i="8"/>
  <c r="G170" i="8"/>
  <c r="G168" i="8"/>
  <c r="G165" i="8"/>
  <c r="B162" i="8"/>
  <c r="B161" i="8"/>
  <c r="G122" i="8"/>
  <c r="G121" i="8"/>
  <c r="G120" i="8"/>
  <c r="G118" i="8"/>
  <c r="G115" i="8"/>
  <c r="B112" i="8"/>
  <c r="B111" i="8"/>
  <c r="G72" i="8"/>
  <c r="G71" i="8"/>
  <c r="G70" i="8"/>
  <c r="G68" i="8"/>
  <c r="G65" i="8"/>
  <c r="B62" i="8"/>
  <c r="B61" i="8"/>
  <c r="C9" i="34"/>
  <c r="C12" i="34"/>
  <c r="B9" i="34"/>
  <c r="M14" i="25"/>
  <c r="M15" i="25"/>
  <c r="M16" i="30"/>
  <c r="M15" i="30"/>
  <c r="C15" i="35"/>
  <c r="B66" i="35"/>
  <c r="B10" i="35"/>
  <c r="B13" i="35"/>
  <c r="C12" i="35"/>
  <c r="B48" i="35"/>
  <c r="B9" i="35"/>
  <c r="B12" i="35"/>
  <c r="M11" i="35"/>
  <c r="G17" i="35"/>
  <c r="E224" i="8"/>
  <c r="B11" i="35"/>
  <c r="M10" i="35"/>
  <c r="C9" i="35"/>
  <c r="C10" i="35"/>
  <c r="J22" i="35"/>
  <c r="M9" i="35"/>
  <c r="F15" i="35"/>
  <c r="D174" i="8"/>
  <c r="E22" i="35"/>
  <c r="M8" i="35"/>
  <c r="E10" i="35"/>
  <c r="H10" i="35"/>
  <c r="H9" i="35"/>
  <c r="F74" i="8"/>
  <c r="C11" i="35"/>
  <c r="F11" i="35"/>
  <c r="D124" i="8"/>
  <c r="F12" i="35"/>
  <c r="C16" i="35"/>
  <c r="F16" i="35"/>
  <c r="D274" i="8"/>
  <c r="F9" i="35"/>
  <c r="D74" i="8"/>
  <c r="C17" i="35"/>
  <c r="F17" i="35"/>
  <c r="D224" i="8"/>
  <c r="F10" i="35"/>
  <c r="C13" i="35"/>
  <c r="C14" i="35"/>
  <c r="F14" i="35"/>
  <c r="F13" i="35"/>
  <c r="B16" i="35"/>
  <c r="I16" i="35"/>
  <c r="G274" i="8"/>
  <c r="K274" i="8"/>
  <c r="E13" i="35"/>
  <c r="E9" i="35"/>
  <c r="C74" i="8"/>
  <c r="I9" i="35"/>
  <c r="G74" i="8"/>
  <c r="I13" i="35"/>
  <c r="B14" i="35"/>
  <c r="B17" i="35"/>
  <c r="I17" i="35"/>
  <c r="G224" i="8"/>
  <c r="I10" i="35"/>
  <c r="I14" i="35"/>
  <c r="I11" i="35"/>
  <c r="G124" i="8"/>
  <c r="B15" i="35"/>
  <c r="I15" i="35"/>
  <c r="G174" i="8"/>
  <c r="I12" i="35"/>
  <c r="G12" i="35"/>
  <c r="O22" i="35"/>
  <c r="G9" i="35"/>
  <c r="E74" i="8"/>
  <c r="G13" i="35"/>
  <c r="G14" i="35"/>
  <c r="B30" i="35"/>
  <c r="G11" i="35"/>
  <c r="E124" i="8"/>
  <c r="E11" i="35"/>
  <c r="C124" i="8"/>
  <c r="H12" i="35"/>
  <c r="G10" i="35"/>
  <c r="E12" i="35"/>
  <c r="G15" i="35"/>
  <c r="E174" i="8"/>
  <c r="G16" i="35"/>
  <c r="E274" i="8"/>
  <c r="H15" i="35"/>
  <c r="F174" i="8"/>
  <c r="M16" i="34"/>
  <c r="M15" i="34"/>
  <c r="J10" i="35"/>
  <c r="S39" i="8"/>
  <c r="J9" i="35"/>
  <c r="H74" i="8"/>
  <c r="E16" i="35"/>
  <c r="C274" i="8"/>
  <c r="J274" i="8"/>
  <c r="E14" i="35"/>
  <c r="H11" i="35"/>
  <c r="H16" i="35"/>
  <c r="F274" i="8"/>
  <c r="J12" i="35"/>
  <c r="S41" i="8"/>
  <c r="E15" i="35"/>
  <c r="H13" i="35"/>
  <c r="J13" i="35"/>
  <c r="S42" i="8"/>
  <c r="M10" i="34"/>
  <c r="J11" i="35"/>
  <c r="H124" i="8"/>
  <c r="F124" i="8"/>
  <c r="J15" i="35"/>
  <c r="H174" i="8"/>
  <c r="C174" i="8"/>
  <c r="S38" i="8"/>
  <c r="J16" i="35"/>
  <c r="H17" i="35"/>
  <c r="F224" i="8"/>
  <c r="E17" i="35"/>
  <c r="C224" i="8"/>
  <c r="H14" i="35"/>
  <c r="J14" i="35"/>
  <c r="S43" i="8"/>
  <c r="C15" i="34"/>
  <c r="M12" i="34"/>
  <c r="G10" i="34"/>
  <c r="B11" i="34"/>
  <c r="M11" i="34"/>
  <c r="B10" i="34"/>
  <c r="M9" i="34"/>
  <c r="M8" i="34"/>
  <c r="S40" i="8"/>
  <c r="S44" i="8"/>
  <c r="S45" i="8"/>
  <c r="H274" i="8"/>
  <c r="J17" i="35"/>
  <c r="I9" i="34"/>
  <c r="G76" i="8"/>
  <c r="B14" i="34"/>
  <c r="F11" i="34"/>
  <c r="D126" i="8"/>
  <c r="E11" i="34"/>
  <c r="C126" i="8"/>
  <c r="J22" i="34"/>
  <c r="E10" i="34"/>
  <c r="F10" i="34"/>
  <c r="C13" i="34"/>
  <c r="E22" i="34"/>
  <c r="E9" i="34"/>
  <c r="C76" i="8"/>
  <c r="F9" i="34"/>
  <c r="D76" i="8"/>
  <c r="B30" i="34"/>
  <c r="B66" i="34"/>
  <c r="H12" i="34"/>
  <c r="F176" i="8"/>
  <c r="H15" i="34"/>
  <c r="H9" i="34"/>
  <c r="F76" i="8"/>
  <c r="C10" i="34"/>
  <c r="I10" i="34"/>
  <c r="G9" i="34"/>
  <c r="E76" i="8"/>
  <c r="G11" i="34"/>
  <c r="E126" i="8"/>
  <c r="O22" i="34"/>
  <c r="B12" i="34"/>
  <c r="I12" i="34"/>
  <c r="G176" i="8"/>
  <c r="G12" i="34"/>
  <c r="E176" i="8"/>
  <c r="B13" i="34"/>
  <c r="G13" i="34"/>
  <c r="G14" i="34"/>
  <c r="G15" i="34"/>
  <c r="G16" i="34"/>
  <c r="E276" i="8"/>
  <c r="G17" i="34"/>
  <c r="E226" i="8"/>
  <c r="B48" i="34"/>
  <c r="C16" i="34"/>
  <c r="H224" i="8"/>
  <c r="S46" i="8"/>
  <c r="I13" i="34"/>
  <c r="B16" i="34"/>
  <c r="I16" i="34"/>
  <c r="G276" i="8"/>
  <c r="H10" i="34"/>
  <c r="H13" i="34"/>
  <c r="E13" i="34"/>
  <c r="F13" i="34"/>
  <c r="C14" i="34"/>
  <c r="I14" i="34"/>
  <c r="C17" i="34"/>
  <c r="H16" i="34"/>
  <c r="F276" i="8"/>
  <c r="B15" i="34"/>
  <c r="I15" i="34"/>
  <c r="F12" i="34"/>
  <c r="D176" i="8"/>
  <c r="E12" i="34"/>
  <c r="C176" i="8"/>
  <c r="C11" i="34"/>
  <c r="I11" i="34"/>
  <c r="G126" i="8"/>
  <c r="B17" i="34"/>
  <c r="F14" i="34"/>
  <c r="E14" i="34"/>
  <c r="J9" i="34"/>
  <c r="M9" i="30"/>
  <c r="U38" i="8"/>
  <c r="H76" i="8"/>
  <c r="I17" i="34"/>
  <c r="G226" i="8"/>
  <c r="J10" i="34"/>
  <c r="U39" i="8"/>
  <c r="J12" i="34"/>
  <c r="J13" i="34"/>
  <c r="U42" i="8"/>
  <c r="H11" i="34"/>
  <c r="F126" i="8"/>
  <c r="H14" i="34"/>
  <c r="E17" i="34"/>
  <c r="C226" i="8"/>
  <c r="F17" i="34"/>
  <c r="D226" i="8"/>
  <c r="H17" i="34"/>
  <c r="F226" i="8"/>
  <c r="F15" i="34"/>
  <c r="E15" i="34"/>
  <c r="E16" i="34"/>
  <c r="C276" i="8"/>
  <c r="F16" i="34"/>
  <c r="D276" i="8"/>
  <c r="M14" i="30"/>
  <c r="C15" i="30"/>
  <c r="B66" i="30"/>
  <c r="C12" i="30"/>
  <c r="B48" i="30"/>
  <c r="M11" i="30"/>
  <c r="G10" i="30"/>
  <c r="B11" i="30"/>
  <c r="B14" i="30"/>
  <c r="M10" i="30"/>
  <c r="B10" i="30"/>
  <c r="J22" i="30"/>
  <c r="C9" i="30"/>
  <c r="C10" i="30"/>
  <c r="C11" i="30"/>
  <c r="B9" i="30"/>
  <c r="E22" i="30"/>
  <c r="M8" i="30"/>
  <c r="J276" i="8"/>
  <c r="I15" i="30"/>
  <c r="G175" i="8"/>
  <c r="I10" i="30"/>
  <c r="I12" i="30"/>
  <c r="C13" i="30"/>
  <c r="C14" i="30"/>
  <c r="I14" i="30"/>
  <c r="C16" i="30"/>
  <c r="I16" i="30"/>
  <c r="G275" i="8"/>
  <c r="I11" i="30"/>
  <c r="G125" i="8"/>
  <c r="I9" i="30"/>
  <c r="G75" i="8"/>
  <c r="C17" i="30"/>
  <c r="I17" i="30"/>
  <c r="G225" i="8"/>
  <c r="I13" i="30"/>
  <c r="U41" i="8"/>
  <c r="H176" i="8"/>
  <c r="E10" i="30"/>
  <c r="J16" i="34"/>
  <c r="J15" i="34"/>
  <c r="U44" i="8"/>
  <c r="J11" i="34"/>
  <c r="J14" i="34"/>
  <c r="U43" i="8"/>
  <c r="J17" i="34"/>
  <c r="H9" i="30"/>
  <c r="F75" i="8"/>
  <c r="F14" i="30"/>
  <c r="B12" i="30"/>
  <c r="F12" i="30"/>
  <c r="F10" i="30"/>
  <c r="F11" i="30"/>
  <c r="D125" i="8"/>
  <c r="G11" i="30"/>
  <c r="E125" i="8"/>
  <c r="G12" i="30"/>
  <c r="F9" i="30"/>
  <c r="D75" i="8"/>
  <c r="H11" i="30"/>
  <c r="F125" i="8"/>
  <c r="B17" i="30"/>
  <c r="F17" i="30"/>
  <c r="D225" i="8"/>
  <c r="E14" i="30"/>
  <c r="E9" i="30"/>
  <c r="C75" i="8"/>
  <c r="H10" i="30"/>
  <c r="O22" i="30"/>
  <c r="B30" i="30"/>
  <c r="E11" i="30"/>
  <c r="C125" i="8"/>
  <c r="H12" i="30"/>
  <c r="B13" i="30"/>
  <c r="F13" i="30"/>
  <c r="G13" i="30"/>
  <c r="G14" i="30"/>
  <c r="G15" i="30"/>
  <c r="E175" i="8"/>
  <c r="G16" i="30"/>
  <c r="E275" i="8"/>
  <c r="G17" i="30"/>
  <c r="E225" i="8"/>
  <c r="G9" i="30"/>
  <c r="E75" i="8"/>
  <c r="H13" i="30"/>
  <c r="H15" i="30"/>
  <c r="F175" i="8"/>
  <c r="U45" i="8"/>
  <c r="H276" i="8"/>
  <c r="U40" i="8"/>
  <c r="H126" i="8"/>
  <c r="U46" i="8"/>
  <c r="H226" i="8"/>
  <c r="E12" i="30"/>
  <c r="B15" i="30"/>
  <c r="F15" i="30"/>
  <c r="D175" i="8"/>
  <c r="J10" i="30"/>
  <c r="T39" i="8"/>
  <c r="J11" i="30"/>
  <c r="J12" i="30"/>
  <c r="T41" i="8"/>
  <c r="J9" i="30"/>
  <c r="H16" i="30"/>
  <c r="F275" i="8"/>
  <c r="B16" i="30"/>
  <c r="F16" i="30"/>
  <c r="D275" i="8"/>
  <c r="E13" i="30"/>
  <c r="E15" i="30"/>
  <c r="E17" i="30"/>
  <c r="C225" i="8"/>
  <c r="C15" i="29"/>
  <c r="B66" i="29"/>
  <c r="C12" i="29"/>
  <c r="B48" i="29"/>
  <c r="M11" i="29"/>
  <c r="G17" i="29"/>
  <c r="E223" i="8"/>
  <c r="B11" i="29"/>
  <c r="O22" i="29"/>
  <c r="M10" i="29"/>
  <c r="B10" i="29"/>
  <c r="J22" i="29"/>
  <c r="M9" i="29"/>
  <c r="C9" i="29"/>
  <c r="B30" i="29"/>
  <c r="B9" i="29"/>
  <c r="B12" i="29"/>
  <c r="B15" i="29"/>
  <c r="M8" i="29"/>
  <c r="C15" i="28"/>
  <c r="B66" i="28"/>
  <c r="M12" i="28"/>
  <c r="C12" i="28"/>
  <c r="B48" i="28"/>
  <c r="M11" i="28"/>
  <c r="G17" i="28"/>
  <c r="E222" i="8"/>
  <c r="B11" i="28"/>
  <c r="O22" i="28"/>
  <c r="M10" i="28"/>
  <c r="B10" i="28"/>
  <c r="J22" i="28"/>
  <c r="M9" i="28"/>
  <c r="C9" i="28"/>
  <c r="B30" i="28"/>
  <c r="B9" i="28"/>
  <c r="B12" i="28"/>
  <c r="B15" i="28"/>
  <c r="M8" i="28"/>
  <c r="J15" i="30"/>
  <c r="H175" i="8"/>
  <c r="C175" i="8"/>
  <c r="T40" i="8"/>
  <c r="H125" i="8"/>
  <c r="T38" i="8"/>
  <c r="H75" i="8"/>
  <c r="B14" i="28"/>
  <c r="B17" i="28"/>
  <c r="F9" i="28"/>
  <c r="D72" i="8"/>
  <c r="J13" i="30"/>
  <c r="T42" i="8"/>
  <c r="H14" i="30"/>
  <c r="B14" i="29"/>
  <c r="B17" i="29"/>
  <c r="E17" i="29"/>
  <c r="C223" i="8"/>
  <c r="E16" i="30"/>
  <c r="C275" i="8"/>
  <c r="J275" i="8"/>
  <c r="H17" i="30"/>
  <c r="E10" i="29"/>
  <c r="F9" i="29"/>
  <c r="D73" i="8"/>
  <c r="I15" i="29"/>
  <c r="G173" i="8"/>
  <c r="E11" i="29"/>
  <c r="C123" i="8"/>
  <c r="E15" i="29"/>
  <c r="C173" i="8"/>
  <c r="I12" i="29"/>
  <c r="E12" i="29"/>
  <c r="F15" i="29"/>
  <c r="D173" i="8"/>
  <c r="I9" i="29"/>
  <c r="G73" i="8"/>
  <c r="H15" i="28"/>
  <c r="F172" i="8"/>
  <c r="E9" i="29"/>
  <c r="C73" i="8"/>
  <c r="F12" i="29"/>
  <c r="H9" i="28"/>
  <c r="F72" i="8"/>
  <c r="H9" i="29"/>
  <c r="F73" i="8"/>
  <c r="C10" i="29"/>
  <c r="F10" i="29"/>
  <c r="H12" i="29"/>
  <c r="C13" i="29"/>
  <c r="F13" i="29"/>
  <c r="G16" i="29"/>
  <c r="E273" i="8"/>
  <c r="F16" i="28"/>
  <c r="D272" i="8"/>
  <c r="G15" i="29"/>
  <c r="E173" i="8"/>
  <c r="C16" i="29"/>
  <c r="F16" i="29"/>
  <c r="D273" i="8"/>
  <c r="G14" i="29"/>
  <c r="H15" i="29"/>
  <c r="F173" i="8"/>
  <c r="E22" i="29"/>
  <c r="H12" i="28"/>
  <c r="G9" i="29"/>
  <c r="E73" i="8"/>
  <c r="G10" i="29"/>
  <c r="G11" i="29"/>
  <c r="E123" i="8"/>
  <c r="G12" i="29"/>
  <c r="B13" i="29"/>
  <c r="B16" i="29"/>
  <c r="E16" i="29"/>
  <c r="C273" i="8"/>
  <c r="J273" i="8"/>
  <c r="G13" i="29"/>
  <c r="C10" i="28"/>
  <c r="C11" i="28"/>
  <c r="H11" i="28"/>
  <c r="F122" i="8"/>
  <c r="C13" i="28"/>
  <c r="C14" i="28"/>
  <c r="H14" i="28"/>
  <c r="E14" i="28"/>
  <c r="F15" i="28"/>
  <c r="D172" i="8"/>
  <c r="G16" i="28"/>
  <c r="E272" i="8"/>
  <c r="F10" i="28"/>
  <c r="F11" i="28"/>
  <c r="D122" i="8"/>
  <c r="E9" i="28"/>
  <c r="C72" i="8"/>
  <c r="E10" i="28"/>
  <c r="E11" i="28"/>
  <c r="C122" i="8"/>
  <c r="E12" i="28"/>
  <c r="E13" i="28"/>
  <c r="F14" i="28"/>
  <c r="G15" i="28"/>
  <c r="E172" i="8"/>
  <c r="C16" i="28"/>
  <c r="C17" i="28"/>
  <c r="H17" i="28"/>
  <c r="F222" i="8"/>
  <c r="E17" i="28"/>
  <c r="C222" i="8"/>
  <c r="F13" i="28"/>
  <c r="G14" i="28"/>
  <c r="E16" i="28"/>
  <c r="C272" i="8"/>
  <c r="F17" i="28"/>
  <c r="D222" i="8"/>
  <c r="E22" i="28"/>
  <c r="F12" i="28"/>
  <c r="G9" i="28"/>
  <c r="E72" i="8"/>
  <c r="G10" i="28"/>
  <c r="G11" i="28"/>
  <c r="E122" i="8"/>
  <c r="G12" i="28"/>
  <c r="B13" i="28"/>
  <c r="B16" i="28"/>
  <c r="G13" i="28"/>
  <c r="E15" i="28"/>
  <c r="C172" i="8"/>
  <c r="J272" i="8"/>
  <c r="J17" i="30"/>
  <c r="T46" i="8"/>
  <c r="F225" i="8"/>
  <c r="T44" i="8"/>
  <c r="I10" i="29"/>
  <c r="E14" i="29"/>
  <c r="J14" i="30"/>
  <c r="T43" i="8"/>
  <c r="I16" i="29"/>
  <c r="G273" i="8"/>
  <c r="K273" i="8"/>
  <c r="H10" i="28"/>
  <c r="J10" i="28"/>
  <c r="P39" i="8"/>
  <c r="H13" i="28"/>
  <c r="J13" i="28"/>
  <c r="P42" i="8"/>
  <c r="E13" i="29"/>
  <c r="I13" i="29"/>
  <c r="H16" i="28"/>
  <c r="J16" i="30"/>
  <c r="J9" i="29"/>
  <c r="H73" i="8"/>
  <c r="J15" i="28"/>
  <c r="J17" i="28"/>
  <c r="J15" i="29"/>
  <c r="H173" i="8"/>
  <c r="H16" i="29"/>
  <c r="F273" i="8"/>
  <c r="C17" i="29"/>
  <c r="J12" i="29"/>
  <c r="C11" i="29"/>
  <c r="H10" i="29"/>
  <c r="C14" i="29"/>
  <c r="H13" i="29"/>
  <c r="J11" i="28"/>
  <c r="J14" i="28"/>
  <c r="P43" i="8"/>
  <c r="J9" i="28"/>
  <c r="J12" i="28"/>
  <c r="P41" i="8"/>
  <c r="H225" i="8"/>
  <c r="J16" i="28"/>
  <c r="F272" i="8"/>
  <c r="P40" i="8"/>
  <c r="H122" i="8"/>
  <c r="P38" i="8"/>
  <c r="H72" i="8"/>
  <c r="P46" i="8"/>
  <c r="H222" i="8"/>
  <c r="P45" i="8"/>
  <c r="H272" i="8"/>
  <c r="P44" i="8"/>
  <c r="H172" i="8"/>
  <c r="T45" i="8"/>
  <c r="H275" i="8"/>
  <c r="J10" i="29"/>
  <c r="R39" i="8"/>
  <c r="J16" i="29"/>
  <c r="H14" i="29"/>
  <c r="F14" i="29"/>
  <c r="I14" i="29"/>
  <c r="H17" i="29"/>
  <c r="F223" i="8"/>
  <c r="F17" i="29"/>
  <c r="D223" i="8"/>
  <c r="I17" i="29"/>
  <c r="G223" i="8"/>
  <c r="J13" i="29"/>
  <c r="R42" i="8"/>
  <c r="H11" i="29"/>
  <c r="F123" i="8"/>
  <c r="F11" i="29"/>
  <c r="D123" i="8"/>
  <c r="I11" i="29"/>
  <c r="G123" i="8"/>
  <c r="R38" i="8"/>
  <c r="R44" i="8"/>
  <c r="R41" i="8"/>
  <c r="R45" i="8"/>
  <c r="H273" i="8"/>
  <c r="J14" i="29"/>
  <c r="J11" i="29"/>
  <c r="H123" i="8"/>
  <c r="J17" i="29"/>
  <c r="H223" i="8"/>
  <c r="M12" i="27"/>
  <c r="C15" i="27"/>
  <c r="B66" i="27"/>
  <c r="C12" i="27"/>
  <c r="B48" i="27"/>
  <c r="M11" i="27"/>
  <c r="G17" i="27"/>
  <c r="E221" i="8"/>
  <c r="B11" i="27"/>
  <c r="O22" i="27"/>
  <c r="M10" i="27"/>
  <c r="B10" i="27"/>
  <c r="J22" i="27"/>
  <c r="M9" i="27"/>
  <c r="C9" i="27"/>
  <c r="B30" i="27"/>
  <c r="B9" i="27"/>
  <c r="E22" i="27"/>
  <c r="M8" i="27"/>
  <c r="C15" i="26"/>
  <c r="B66" i="26"/>
  <c r="M12" i="26"/>
  <c r="C12" i="26"/>
  <c r="B48" i="26"/>
  <c r="M11" i="26"/>
  <c r="G17" i="26"/>
  <c r="E220" i="8"/>
  <c r="B11" i="26"/>
  <c r="B14" i="26"/>
  <c r="B17" i="26"/>
  <c r="M10" i="26"/>
  <c r="B10" i="26"/>
  <c r="J22" i="26"/>
  <c r="M9" i="26"/>
  <c r="C9" i="26"/>
  <c r="B30" i="26"/>
  <c r="B9" i="26"/>
  <c r="E22" i="26"/>
  <c r="M8" i="26"/>
  <c r="E17" i="26"/>
  <c r="C220" i="8"/>
  <c r="I17" i="25"/>
  <c r="G219" i="8"/>
  <c r="I16" i="25"/>
  <c r="G269" i="8"/>
  <c r="I15" i="25"/>
  <c r="G169" i="8"/>
  <c r="I14" i="25"/>
  <c r="I13" i="25"/>
  <c r="I12" i="25"/>
  <c r="I11" i="25"/>
  <c r="G119" i="8"/>
  <c r="I10" i="25"/>
  <c r="I9" i="25"/>
  <c r="G69" i="8"/>
  <c r="M12" i="25"/>
  <c r="C15" i="25"/>
  <c r="C16" i="25"/>
  <c r="C12" i="25"/>
  <c r="B48" i="25"/>
  <c r="M11" i="25"/>
  <c r="G17" i="25"/>
  <c r="E219" i="8"/>
  <c r="B11" i="25"/>
  <c r="B14" i="25"/>
  <c r="B17" i="25"/>
  <c r="M10" i="25"/>
  <c r="B10" i="25"/>
  <c r="B13" i="25"/>
  <c r="B16" i="25"/>
  <c r="M9" i="25"/>
  <c r="C9" i="25"/>
  <c r="B9" i="25"/>
  <c r="E22" i="25"/>
  <c r="M8" i="25"/>
  <c r="C15" i="24"/>
  <c r="B66" i="24"/>
  <c r="C12" i="24"/>
  <c r="B48" i="24"/>
  <c r="M11" i="24"/>
  <c r="G17" i="24"/>
  <c r="B11" i="24"/>
  <c r="M10" i="24"/>
  <c r="B10" i="24"/>
  <c r="J22" i="24"/>
  <c r="M9" i="24"/>
  <c r="C9" i="24"/>
  <c r="B9" i="24"/>
  <c r="E22" i="24"/>
  <c r="M8" i="24"/>
  <c r="I15" i="24"/>
  <c r="B9" i="23"/>
  <c r="B12" i="23"/>
  <c r="B15" i="23"/>
  <c r="B10" i="23"/>
  <c r="B13" i="23"/>
  <c r="B16" i="23"/>
  <c r="B11" i="23"/>
  <c r="B14" i="23"/>
  <c r="B17" i="23"/>
  <c r="C15" i="23"/>
  <c r="B66" i="23"/>
  <c r="C12" i="23"/>
  <c r="B48" i="23"/>
  <c r="M11" i="23"/>
  <c r="G14" i="23"/>
  <c r="M10" i="23"/>
  <c r="M9" i="23"/>
  <c r="C9" i="23"/>
  <c r="B30" i="23"/>
  <c r="M8" i="23"/>
  <c r="C15" i="22"/>
  <c r="B66" i="22"/>
  <c r="C12" i="22"/>
  <c r="B48" i="22"/>
  <c r="M11" i="22"/>
  <c r="G17" i="22"/>
  <c r="E217" i="8"/>
  <c r="B11" i="22"/>
  <c r="M10" i="22"/>
  <c r="B10" i="22"/>
  <c r="J22" i="22"/>
  <c r="M9" i="22"/>
  <c r="C9" i="22"/>
  <c r="B9" i="22"/>
  <c r="E22" i="22"/>
  <c r="M8" i="22"/>
  <c r="M12" i="21"/>
  <c r="C15" i="21"/>
  <c r="B66" i="21"/>
  <c r="C12" i="21"/>
  <c r="C13" i="21"/>
  <c r="M11" i="21"/>
  <c r="G15" i="21"/>
  <c r="E166" i="8"/>
  <c r="B11" i="21"/>
  <c r="M10" i="21"/>
  <c r="B10" i="21"/>
  <c r="J22" i="21"/>
  <c r="M9" i="21"/>
  <c r="C9" i="21"/>
  <c r="C10" i="21"/>
  <c r="B9" i="21"/>
  <c r="B12" i="21"/>
  <c r="M8" i="21"/>
  <c r="C15" i="19"/>
  <c r="B66" i="19"/>
  <c r="C12" i="19"/>
  <c r="B48" i="19"/>
  <c r="C9" i="19"/>
  <c r="B30" i="19"/>
  <c r="B11" i="19"/>
  <c r="O22" i="19"/>
  <c r="B10" i="19"/>
  <c r="J22" i="19"/>
  <c r="B9" i="19"/>
  <c r="E22" i="19"/>
  <c r="F9" i="25"/>
  <c r="D69" i="8"/>
  <c r="C13" i="22"/>
  <c r="C14" i="22"/>
  <c r="J22" i="23"/>
  <c r="E22" i="23"/>
  <c r="E12" i="23"/>
  <c r="E9" i="23"/>
  <c r="C68" i="8"/>
  <c r="E15" i="23"/>
  <c r="C168" i="8"/>
  <c r="C13" i="23"/>
  <c r="C14" i="23"/>
  <c r="E14" i="23"/>
  <c r="R46" i="8"/>
  <c r="C13" i="24"/>
  <c r="C14" i="24"/>
  <c r="F14" i="24"/>
  <c r="J22" i="25"/>
  <c r="B14" i="27"/>
  <c r="B17" i="27"/>
  <c r="R40" i="8"/>
  <c r="C13" i="26"/>
  <c r="C14" i="26"/>
  <c r="R43" i="8"/>
  <c r="H9" i="24"/>
  <c r="G10" i="24"/>
  <c r="F11" i="22"/>
  <c r="D117" i="8"/>
  <c r="F10" i="22"/>
  <c r="F9" i="22"/>
  <c r="D67" i="8"/>
  <c r="G10" i="26"/>
  <c r="H17" i="27"/>
  <c r="F221" i="8"/>
  <c r="H14" i="25"/>
  <c r="E12" i="27"/>
  <c r="E16" i="27"/>
  <c r="C271" i="8"/>
  <c r="F11" i="27"/>
  <c r="D121" i="8"/>
  <c r="F15" i="27"/>
  <c r="D171" i="8"/>
  <c r="H10" i="27"/>
  <c r="H14" i="27"/>
  <c r="G9" i="26"/>
  <c r="E70" i="8"/>
  <c r="E9" i="27"/>
  <c r="C71" i="8"/>
  <c r="E13" i="27"/>
  <c r="E17" i="27"/>
  <c r="C221" i="8"/>
  <c r="F12" i="27"/>
  <c r="F16" i="27"/>
  <c r="D271" i="8"/>
  <c r="H11" i="27"/>
  <c r="F121" i="8"/>
  <c r="H15" i="27"/>
  <c r="F171" i="8"/>
  <c r="H15" i="26"/>
  <c r="F170" i="8"/>
  <c r="E10" i="27"/>
  <c r="E14" i="27"/>
  <c r="F9" i="27"/>
  <c r="D71" i="8"/>
  <c r="F13" i="27"/>
  <c r="F17" i="27"/>
  <c r="D221" i="8"/>
  <c r="H12" i="27"/>
  <c r="H16" i="27"/>
  <c r="F271" i="8"/>
  <c r="G11" i="26"/>
  <c r="E120" i="8"/>
  <c r="E11" i="27"/>
  <c r="C121" i="8"/>
  <c r="E15" i="27"/>
  <c r="C171" i="8"/>
  <c r="F10" i="27"/>
  <c r="F14" i="27"/>
  <c r="H9" i="27"/>
  <c r="F71" i="8"/>
  <c r="H13" i="27"/>
  <c r="F9" i="26"/>
  <c r="D70" i="8"/>
  <c r="F11" i="26"/>
  <c r="D120" i="8"/>
  <c r="F17" i="26"/>
  <c r="D220" i="8"/>
  <c r="H12" i="26"/>
  <c r="H16" i="26"/>
  <c r="F270" i="8"/>
  <c r="G9" i="27"/>
  <c r="E71" i="8"/>
  <c r="G10" i="27"/>
  <c r="G11" i="27"/>
  <c r="E121" i="8"/>
  <c r="B12" i="27"/>
  <c r="G12" i="27"/>
  <c r="C13" i="27"/>
  <c r="G16" i="27"/>
  <c r="E271" i="8"/>
  <c r="E10" i="26"/>
  <c r="E14" i="26"/>
  <c r="H9" i="26"/>
  <c r="F70" i="8"/>
  <c r="H13" i="26"/>
  <c r="H17" i="26"/>
  <c r="F220" i="8"/>
  <c r="C10" i="27"/>
  <c r="G15" i="27"/>
  <c r="E171" i="8"/>
  <c r="C16" i="27"/>
  <c r="G10" i="25"/>
  <c r="F10" i="26"/>
  <c r="F14" i="26"/>
  <c r="H10" i="26"/>
  <c r="H14" i="26"/>
  <c r="G14" i="27"/>
  <c r="G9" i="25"/>
  <c r="E69" i="8"/>
  <c r="G12" i="26"/>
  <c r="E9" i="26"/>
  <c r="C70" i="8"/>
  <c r="E11" i="26"/>
  <c r="C120" i="8"/>
  <c r="H11" i="26"/>
  <c r="F120" i="8"/>
  <c r="B13" i="27"/>
  <c r="G13" i="27"/>
  <c r="E9" i="25"/>
  <c r="C69" i="8"/>
  <c r="E13" i="25"/>
  <c r="E17" i="25"/>
  <c r="C219" i="8"/>
  <c r="F12" i="25"/>
  <c r="F16" i="25"/>
  <c r="D269" i="8"/>
  <c r="H11" i="25"/>
  <c r="F119" i="8"/>
  <c r="H15" i="25"/>
  <c r="F169" i="8"/>
  <c r="C10" i="26"/>
  <c r="C11" i="26"/>
  <c r="O22" i="26"/>
  <c r="E10" i="25"/>
  <c r="E14" i="25"/>
  <c r="F13" i="25"/>
  <c r="F17" i="25"/>
  <c r="D219" i="8"/>
  <c r="H12" i="25"/>
  <c r="H16" i="25"/>
  <c r="F269" i="8"/>
  <c r="B12" i="26"/>
  <c r="B15" i="26"/>
  <c r="F15" i="26"/>
  <c r="D170" i="8"/>
  <c r="G12" i="24"/>
  <c r="G11" i="25"/>
  <c r="E119" i="8"/>
  <c r="E11" i="25"/>
  <c r="C119" i="8"/>
  <c r="E15" i="25"/>
  <c r="C169" i="8"/>
  <c r="F10" i="25"/>
  <c r="F14" i="25"/>
  <c r="H9" i="25"/>
  <c r="F69" i="8"/>
  <c r="H13" i="25"/>
  <c r="H17" i="25"/>
  <c r="F219" i="8"/>
  <c r="B13" i="26"/>
  <c r="B16" i="26"/>
  <c r="F16" i="26"/>
  <c r="D270" i="8"/>
  <c r="G13" i="26"/>
  <c r="G14" i="26"/>
  <c r="G15" i="26"/>
  <c r="E170" i="8"/>
  <c r="G16" i="26"/>
  <c r="E270" i="8"/>
  <c r="E12" i="25"/>
  <c r="E16" i="25"/>
  <c r="C269" i="8"/>
  <c r="F11" i="25"/>
  <c r="D119" i="8"/>
  <c r="F15" i="25"/>
  <c r="D169" i="8"/>
  <c r="H10" i="25"/>
  <c r="C16" i="26"/>
  <c r="C17" i="26"/>
  <c r="C17" i="25"/>
  <c r="E10" i="24"/>
  <c r="E14" i="24"/>
  <c r="B66" i="25"/>
  <c r="G11" i="24"/>
  <c r="H14" i="24"/>
  <c r="E11" i="24"/>
  <c r="E15" i="24"/>
  <c r="I9" i="24"/>
  <c r="O22" i="25"/>
  <c r="E12" i="24"/>
  <c r="E16" i="24"/>
  <c r="F15" i="24"/>
  <c r="I14" i="24"/>
  <c r="C10" i="25"/>
  <c r="B30" i="25"/>
  <c r="F9" i="24"/>
  <c r="F13" i="24"/>
  <c r="I12" i="24"/>
  <c r="C13" i="25"/>
  <c r="G9" i="24"/>
  <c r="E9" i="24"/>
  <c r="E13" i="24"/>
  <c r="E17" i="24"/>
  <c r="F12" i="24"/>
  <c r="B12" i="25"/>
  <c r="B15" i="25"/>
  <c r="G12" i="25"/>
  <c r="G13" i="25"/>
  <c r="G14" i="25"/>
  <c r="G15" i="25"/>
  <c r="E169" i="8"/>
  <c r="G16" i="25"/>
  <c r="E269" i="8"/>
  <c r="H13" i="23"/>
  <c r="F15" i="23"/>
  <c r="D168" i="8"/>
  <c r="C10" i="24"/>
  <c r="I10" i="24"/>
  <c r="O22" i="24"/>
  <c r="E9" i="22"/>
  <c r="C67" i="8"/>
  <c r="H12" i="22"/>
  <c r="H14" i="23"/>
  <c r="F12" i="23"/>
  <c r="B12" i="24"/>
  <c r="B30" i="24"/>
  <c r="E10" i="22"/>
  <c r="H13" i="22"/>
  <c r="H15" i="23"/>
  <c r="F168" i="8"/>
  <c r="F9" i="23"/>
  <c r="D68" i="8"/>
  <c r="F13" i="23"/>
  <c r="H12" i="24"/>
  <c r="B13" i="24"/>
  <c r="G13" i="24"/>
  <c r="B14" i="24"/>
  <c r="G14" i="24"/>
  <c r="G15" i="24"/>
  <c r="G16" i="24"/>
  <c r="H14" i="22"/>
  <c r="H13" i="24"/>
  <c r="H15" i="24"/>
  <c r="C16" i="24"/>
  <c r="I16" i="24"/>
  <c r="G13" i="23"/>
  <c r="E11" i="22"/>
  <c r="C117" i="8"/>
  <c r="H15" i="22"/>
  <c r="F167" i="8"/>
  <c r="G9" i="23"/>
  <c r="E68" i="8"/>
  <c r="G10" i="23"/>
  <c r="G11" i="23"/>
  <c r="E118" i="8"/>
  <c r="G12" i="23"/>
  <c r="G16" i="23"/>
  <c r="E268" i="8"/>
  <c r="O22" i="23"/>
  <c r="G16" i="22"/>
  <c r="E267" i="8"/>
  <c r="G17" i="23"/>
  <c r="E218" i="8"/>
  <c r="G9" i="22"/>
  <c r="E67" i="8"/>
  <c r="G10" i="22"/>
  <c r="H9" i="23"/>
  <c r="F68" i="8"/>
  <c r="C10" i="23"/>
  <c r="F10" i="23"/>
  <c r="H12" i="23"/>
  <c r="G15" i="23"/>
  <c r="E168" i="8"/>
  <c r="C16" i="23"/>
  <c r="E16" i="23"/>
  <c r="C268" i="8"/>
  <c r="G15" i="22"/>
  <c r="E167" i="8"/>
  <c r="H9" i="22"/>
  <c r="F67" i="8"/>
  <c r="G11" i="22"/>
  <c r="E117" i="8"/>
  <c r="G12" i="22"/>
  <c r="G13" i="22"/>
  <c r="G14" i="22"/>
  <c r="I9" i="22"/>
  <c r="G67" i="8"/>
  <c r="C10" i="22"/>
  <c r="H10" i="22"/>
  <c r="O22" i="22"/>
  <c r="B12" i="22"/>
  <c r="F12" i="22"/>
  <c r="B30" i="22"/>
  <c r="F12" i="21"/>
  <c r="B13" i="22"/>
  <c r="F13" i="22"/>
  <c r="B14" i="22"/>
  <c r="I14" i="22"/>
  <c r="C16" i="22"/>
  <c r="H16" i="22"/>
  <c r="F267" i="8"/>
  <c r="H13" i="21"/>
  <c r="H10" i="21"/>
  <c r="F11" i="21"/>
  <c r="D116" i="8"/>
  <c r="F9" i="21"/>
  <c r="D66" i="8"/>
  <c r="E10" i="21"/>
  <c r="I10" i="21"/>
  <c r="G12" i="21"/>
  <c r="H15" i="21"/>
  <c r="F166" i="8"/>
  <c r="G16" i="21"/>
  <c r="E266" i="8"/>
  <c r="G9" i="21"/>
  <c r="E66" i="8"/>
  <c r="F10" i="21"/>
  <c r="E11" i="21"/>
  <c r="C116" i="8"/>
  <c r="I11" i="21"/>
  <c r="G116" i="8"/>
  <c r="H12" i="21"/>
  <c r="G13" i="21"/>
  <c r="G17" i="21"/>
  <c r="E216" i="8"/>
  <c r="H9" i="21"/>
  <c r="F66" i="8"/>
  <c r="G10" i="21"/>
  <c r="E12" i="21"/>
  <c r="I12" i="21"/>
  <c r="G14" i="21"/>
  <c r="E9" i="21"/>
  <c r="C66" i="8"/>
  <c r="I9" i="21"/>
  <c r="G66" i="8"/>
  <c r="G11" i="21"/>
  <c r="E116" i="8"/>
  <c r="C11" i="21"/>
  <c r="H11" i="21"/>
  <c r="F116" i="8"/>
  <c r="C14" i="21"/>
  <c r="H14" i="21"/>
  <c r="B15" i="21"/>
  <c r="O22" i="21"/>
  <c r="B14" i="21"/>
  <c r="C16" i="21"/>
  <c r="B30" i="21"/>
  <c r="B13" i="21"/>
  <c r="E22" i="21"/>
  <c r="B48" i="21"/>
  <c r="C10" i="19"/>
  <c r="C11" i="19"/>
  <c r="B12" i="19"/>
  <c r="C16" i="19"/>
  <c r="C13" i="19"/>
  <c r="C14" i="19"/>
  <c r="B14" i="19"/>
  <c r="B13" i="19"/>
  <c r="M11" i="19"/>
  <c r="G16" i="19"/>
  <c r="E265" i="8"/>
  <c r="M10" i="19"/>
  <c r="H15" i="19"/>
  <c r="F165" i="8"/>
  <c r="M9" i="19"/>
  <c r="M8" i="19"/>
  <c r="E11" i="19"/>
  <c r="C115" i="8"/>
  <c r="J269" i="8"/>
  <c r="J271" i="8"/>
  <c r="F14" i="23"/>
  <c r="J14" i="23"/>
  <c r="E10" i="23"/>
  <c r="E14" i="22"/>
  <c r="E16" i="26"/>
  <c r="E13" i="23"/>
  <c r="J13" i="23"/>
  <c r="H42" i="8"/>
  <c r="E12" i="26"/>
  <c r="E12" i="22"/>
  <c r="I13" i="24"/>
  <c r="J13" i="24"/>
  <c r="J42" i="8"/>
  <c r="J9" i="25"/>
  <c r="I12" i="22"/>
  <c r="E13" i="22"/>
  <c r="F16" i="23"/>
  <c r="D268" i="8"/>
  <c r="J268" i="8"/>
  <c r="E15" i="26"/>
  <c r="F14" i="22"/>
  <c r="I13" i="22"/>
  <c r="J13" i="22"/>
  <c r="F42" i="8"/>
  <c r="F10" i="24"/>
  <c r="E13" i="26"/>
  <c r="F16" i="24"/>
  <c r="I10" i="22"/>
  <c r="J10" i="22"/>
  <c r="F39" i="8"/>
  <c r="F12" i="26"/>
  <c r="F13" i="26"/>
  <c r="J10" i="26"/>
  <c r="M39" i="8"/>
  <c r="J9" i="26"/>
  <c r="J11" i="27"/>
  <c r="J10" i="27"/>
  <c r="O39" i="8"/>
  <c r="C11" i="27"/>
  <c r="C14" i="27"/>
  <c r="J14" i="27"/>
  <c r="O43" i="8"/>
  <c r="J9" i="24"/>
  <c r="J38" i="8"/>
  <c r="B16" i="27"/>
  <c r="J9" i="27"/>
  <c r="B15" i="27"/>
  <c r="C17" i="27"/>
  <c r="J17" i="27"/>
  <c r="J17" i="26"/>
  <c r="J11" i="26"/>
  <c r="J14" i="26"/>
  <c r="M43" i="8"/>
  <c r="J9" i="23"/>
  <c r="C11" i="25"/>
  <c r="J10" i="25"/>
  <c r="L39" i="8"/>
  <c r="J16" i="25"/>
  <c r="J9" i="22"/>
  <c r="C14" i="25"/>
  <c r="J13" i="25"/>
  <c r="L42" i="8"/>
  <c r="J15" i="25"/>
  <c r="J12" i="25"/>
  <c r="L41" i="8"/>
  <c r="J17" i="25"/>
  <c r="C17" i="24"/>
  <c r="H16" i="24"/>
  <c r="B16" i="24"/>
  <c r="B17" i="24"/>
  <c r="J14" i="24"/>
  <c r="J43" i="8"/>
  <c r="B15" i="24"/>
  <c r="C11" i="24"/>
  <c r="H10" i="24"/>
  <c r="H16" i="23"/>
  <c r="F268" i="8"/>
  <c r="C17" i="23"/>
  <c r="E17" i="23"/>
  <c r="C218" i="8"/>
  <c r="C11" i="23"/>
  <c r="E11" i="23"/>
  <c r="C118" i="8"/>
  <c r="H10" i="23"/>
  <c r="J12" i="21"/>
  <c r="E41" i="8"/>
  <c r="B17" i="22"/>
  <c r="C17" i="22"/>
  <c r="H17" i="22"/>
  <c r="F217" i="8"/>
  <c r="B15" i="22"/>
  <c r="C11" i="22"/>
  <c r="B16" i="22"/>
  <c r="J9" i="21"/>
  <c r="J11" i="21"/>
  <c r="B17" i="19"/>
  <c r="E17" i="19"/>
  <c r="C215" i="8"/>
  <c r="E14" i="19"/>
  <c r="F15" i="21"/>
  <c r="D166" i="8"/>
  <c r="I15" i="21"/>
  <c r="G166" i="8"/>
  <c r="E15" i="21"/>
  <c r="C166" i="8"/>
  <c r="J10" i="21"/>
  <c r="E39" i="8"/>
  <c r="E10" i="19"/>
  <c r="C17" i="19"/>
  <c r="H17" i="19"/>
  <c r="F215" i="8"/>
  <c r="H16" i="19"/>
  <c r="F265" i="8"/>
  <c r="I13" i="21"/>
  <c r="E13" i="21"/>
  <c r="F13" i="21"/>
  <c r="B15" i="19"/>
  <c r="E15" i="19"/>
  <c r="C165" i="8"/>
  <c r="E12" i="19"/>
  <c r="C17" i="21"/>
  <c r="H17" i="21"/>
  <c r="F216" i="8"/>
  <c r="H16" i="21"/>
  <c r="F266" i="8"/>
  <c r="B16" i="19"/>
  <c r="E16" i="19"/>
  <c r="C265" i="8"/>
  <c r="E13" i="19"/>
  <c r="F14" i="21"/>
  <c r="I14" i="21"/>
  <c r="E14" i="21"/>
  <c r="B16" i="21"/>
  <c r="B17" i="21"/>
  <c r="F9" i="19"/>
  <c r="D65" i="8"/>
  <c r="E9" i="19"/>
  <c r="C65" i="8"/>
  <c r="G9" i="19"/>
  <c r="E65" i="8"/>
  <c r="G13" i="19"/>
  <c r="G11" i="19"/>
  <c r="E115" i="8"/>
  <c r="G10" i="19"/>
  <c r="H10" i="19"/>
  <c r="F12" i="19"/>
  <c r="H9" i="19"/>
  <c r="F65" i="8"/>
  <c r="F11" i="19"/>
  <c r="D115" i="8"/>
  <c r="G12" i="19"/>
  <c r="H13" i="19"/>
  <c r="G15" i="19"/>
  <c r="E165" i="8"/>
  <c r="G17" i="19"/>
  <c r="E215" i="8"/>
  <c r="F10" i="19"/>
  <c r="H12" i="19"/>
  <c r="F14" i="19"/>
  <c r="H11" i="19"/>
  <c r="F115" i="8"/>
  <c r="F13" i="19"/>
  <c r="G14" i="19"/>
  <c r="H14" i="19"/>
  <c r="J10" i="23"/>
  <c r="E38" i="8"/>
  <c r="H66" i="8"/>
  <c r="I38" i="8"/>
  <c r="H68" i="8"/>
  <c r="O46" i="8"/>
  <c r="H221" i="8"/>
  <c r="O40" i="8"/>
  <c r="H121" i="8"/>
  <c r="J16" i="26"/>
  <c r="C270" i="8"/>
  <c r="J270" i="8"/>
  <c r="M38" i="8"/>
  <c r="H70" i="8"/>
  <c r="E40" i="8"/>
  <c r="H116" i="8"/>
  <c r="M40" i="8"/>
  <c r="H120" i="8"/>
  <c r="O38" i="8"/>
  <c r="H71" i="8"/>
  <c r="M46" i="8"/>
  <c r="H220" i="8"/>
  <c r="J15" i="26"/>
  <c r="C170" i="8"/>
  <c r="L45" i="8"/>
  <c r="H269" i="8"/>
  <c r="F38" i="8"/>
  <c r="H67" i="8"/>
  <c r="L46" i="8"/>
  <c r="H219" i="8"/>
  <c r="L44" i="8"/>
  <c r="H169" i="8"/>
  <c r="L38" i="8"/>
  <c r="H69" i="8"/>
  <c r="J14" i="22"/>
  <c r="F43" i="8"/>
  <c r="J12" i="22"/>
  <c r="F41" i="8"/>
  <c r="F17" i="19"/>
  <c r="F15" i="19"/>
  <c r="D165" i="8"/>
  <c r="J12" i="26"/>
  <c r="M41" i="8"/>
  <c r="J10" i="24"/>
  <c r="J39" i="8"/>
  <c r="J16" i="23"/>
  <c r="I42" i="8"/>
  <c r="H38" i="8"/>
  <c r="J13" i="26"/>
  <c r="M42" i="8"/>
  <c r="E16" i="22"/>
  <c r="C267" i="8"/>
  <c r="I16" i="22"/>
  <c r="G267" i="8"/>
  <c r="F16" i="22"/>
  <c r="D267" i="8"/>
  <c r="I17" i="22"/>
  <c r="G217" i="8"/>
  <c r="E17" i="22"/>
  <c r="C217" i="8"/>
  <c r="F17" i="22"/>
  <c r="D217" i="8"/>
  <c r="H11" i="23"/>
  <c r="F118" i="8"/>
  <c r="F11" i="23"/>
  <c r="D118" i="8"/>
  <c r="H17" i="24"/>
  <c r="I17" i="24"/>
  <c r="F17" i="24"/>
  <c r="H11" i="22"/>
  <c r="F117" i="8"/>
  <c r="I11" i="22"/>
  <c r="G117" i="8"/>
  <c r="H17" i="23"/>
  <c r="F218" i="8"/>
  <c r="F17" i="23"/>
  <c r="D218" i="8"/>
  <c r="F15" i="22"/>
  <c r="D167" i="8"/>
  <c r="I15" i="22"/>
  <c r="G167" i="8"/>
  <c r="E15" i="22"/>
  <c r="C167" i="8"/>
  <c r="I11" i="24"/>
  <c r="F11" i="24"/>
  <c r="J15" i="27"/>
  <c r="J16" i="27"/>
  <c r="J12" i="27"/>
  <c r="O41" i="8"/>
  <c r="J13" i="27"/>
  <c r="O42" i="8"/>
  <c r="J14" i="25"/>
  <c r="L43" i="8"/>
  <c r="J11" i="25"/>
  <c r="I39" i="8"/>
  <c r="H39" i="8"/>
  <c r="J12" i="24"/>
  <c r="J41" i="8"/>
  <c r="I43" i="8"/>
  <c r="H43" i="8"/>
  <c r="H11" i="24"/>
  <c r="J12" i="23"/>
  <c r="J15" i="21"/>
  <c r="J14" i="21"/>
  <c r="E43" i="8"/>
  <c r="J13" i="21"/>
  <c r="E42" i="8"/>
  <c r="F16" i="19"/>
  <c r="I17" i="21"/>
  <c r="G216" i="8"/>
  <c r="E17" i="21"/>
  <c r="C216" i="8"/>
  <c r="F17" i="21"/>
  <c r="D216" i="8"/>
  <c r="F16" i="21"/>
  <c r="D266" i="8"/>
  <c r="I16" i="21"/>
  <c r="G266" i="8"/>
  <c r="E16" i="21"/>
  <c r="C266" i="8"/>
  <c r="J9" i="19"/>
  <c r="J11" i="19"/>
  <c r="H115" i="8"/>
  <c r="J10" i="19"/>
  <c r="J13" i="19"/>
  <c r="J12" i="19"/>
  <c r="J14" i="19"/>
  <c r="J15" i="19"/>
  <c r="H165" i="8"/>
  <c r="J266" i="8"/>
  <c r="J16" i="19"/>
  <c r="H265" i="8"/>
  <c r="D265" i="8"/>
  <c r="J265" i="8"/>
  <c r="J267" i="8"/>
  <c r="J17" i="19"/>
  <c r="H215" i="8"/>
  <c r="D215" i="8"/>
  <c r="E44" i="8"/>
  <c r="H166" i="8"/>
  <c r="O45" i="8"/>
  <c r="H271" i="8"/>
  <c r="O44" i="8"/>
  <c r="H171" i="8"/>
  <c r="I45" i="8"/>
  <c r="H268" i="8"/>
  <c r="D38" i="8"/>
  <c r="H65" i="8"/>
  <c r="M44" i="8"/>
  <c r="H170" i="8"/>
  <c r="M45" i="8"/>
  <c r="H270" i="8"/>
  <c r="L40" i="8"/>
  <c r="H119" i="8"/>
  <c r="H45" i="8"/>
  <c r="J17" i="23"/>
  <c r="H218" i="8"/>
  <c r="J15" i="22"/>
  <c r="J11" i="23"/>
  <c r="H118" i="8"/>
  <c r="J11" i="22"/>
  <c r="J17" i="22"/>
  <c r="J16" i="22"/>
  <c r="I41" i="8"/>
  <c r="H41" i="8"/>
  <c r="J17" i="24"/>
  <c r="J46" i="8"/>
  <c r="J11" i="24"/>
  <c r="J40" i="8"/>
  <c r="J15" i="24"/>
  <c r="J44" i="8"/>
  <c r="J16" i="24"/>
  <c r="J45" i="8"/>
  <c r="J15" i="23"/>
  <c r="H168" i="8"/>
  <c r="J17" i="21"/>
  <c r="J16" i="21"/>
  <c r="C38" i="8"/>
  <c r="D41" i="8"/>
  <c r="C41" i="8"/>
  <c r="D42" i="8"/>
  <c r="C42" i="8"/>
  <c r="D40" i="8"/>
  <c r="C40" i="8"/>
  <c r="C43" i="8"/>
  <c r="D43" i="8"/>
  <c r="C39" i="8"/>
  <c r="D39" i="8"/>
  <c r="C44" i="8"/>
  <c r="D44" i="8"/>
  <c r="D45" i="8"/>
  <c r="C45" i="8"/>
  <c r="C46" i="8"/>
  <c r="D46" i="8"/>
  <c r="E45" i="8"/>
  <c r="H266" i="8"/>
  <c r="E46" i="8"/>
  <c r="H216" i="8"/>
  <c r="F45" i="8"/>
  <c r="H267" i="8"/>
  <c r="F44" i="8"/>
  <c r="H167" i="8"/>
  <c r="F46" i="8"/>
  <c r="H217" i="8"/>
  <c r="F40" i="8"/>
  <c r="H117" i="8"/>
  <c r="I46" i="8"/>
  <c r="H46" i="8"/>
  <c r="I40" i="8"/>
  <c r="H40" i="8"/>
  <c r="I44" i="8"/>
  <c r="H44" i="8"/>
</calcChain>
</file>

<file path=xl/sharedStrings.xml><?xml version="1.0" encoding="utf-8"?>
<sst xmlns="http://schemas.openxmlformats.org/spreadsheetml/2006/main" count="904" uniqueCount="316">
  <si>
    <t>r1</t>
  </si>
  <si>
    <t>r2</t>
  </si>
  <si>
    <t>Virgin</t>
  </si>
  <si>
    <t>Waste</t>
  </si>
  <si>
    <t>EV</t>
  </si>
  <si>
    <t>ER</t>
  </si>
  <si>
    <t>EW</t>
  </si>
  <si>
    <t>EP</t>
  </si>
  <si>
    <t>q</t>
  </si>
  <si>
    <t>Total</t>
  </si>
  <si>
    <t>(1-r1)*EV</t>
  </si>
  <si>
    <t>r2*ER</t>
  </si>
  <si>
    <t>(1-r2)*EW</t>
  </si>
  <si>
    <t>r1*ER</t>
  </si>
  <si>
    <t>Cut-off approaches (GHG protocol, PAS 2050)</t>
  </si>
  <si>
    <t>--</t>
  </si>
  <si>
    <t>Formula</t>
  </si>
  <si>
    <t>(1-r)*EV</t>
  </si>
  <si>
    <t>r*ER</t>
  </si>
  <si>
    <t>(1-r)*EW</t>
  </si>
  <si>
    <t>r</t>
  </si>
  <si>
    <t>f</t>
  </si>
  <si>
    <t>ISO/DIS 14067 - 
open loop</t>
  </si>
  <si>
    <t>AFNOR BP X30-
323 open loop</t>
  </si>
  <si>
    <t>ISO/DIS 14067 - 
closed loop</t>
  </si>
  <si>
    <t>AFNOR BP X30-
323 closed loop</t>
  </si>
  <si>
    <t>rEN</t>
  </si>
  <si>
    <t>---</t>
  </si>
  <si>
    <t xml:space="preserve"> 0 % R pulp &amp; 0 % to recycling</t>
  </si>
  <si>
    <t xml:space="preserve"> 50 % R pulp &amp; 0 % to recycling</t>
  </si>
  <si>
    <t xml:space="preserve"> 100 % R pulp &amp; 0 % to recycling</t>
  </si>
  <si>
    <t xml:space="preserve"> 0 % R pulp &amp; 50 % to recycling</t>
  </si>
  <si>
    <t xml:space="preserve"> 50 % R pulp &amp; 50 % to recycling</t>
  </si>
  <si>
    <t xml:space="preserve"> 100 % R pulp &amp; 50 % to recycling</t>
  </si>
  <si>
    <t xml:space="preserve"> 0 % R pulp &amp; 100 % to recycling</t>
  </si>
  <si>
    <t xml:space="preserve"> 50 % R pulp &amp; 100 % to recycling</t>
  </si>
  <si>
    <t xml:space="preserve"> 100 % R pulp &amp; 100 % to recycling</t>
  </si>
  <si>
    <t>-r2*EV</t>
  </si>
  <si>
    <t>(1-r2)*EV</t>
  </si>
  <si>
    <t>Method</t>
  </si>
  <si>
    <t>Synonyms /refers to be the same as</t>
  </si>
  <si>
    <t>Comments</t>
  </si>
  <si>
    <t>Formula - as described in reference document</t>
  </si>
  <si>
    <t>Formula - with common notations</t>
  </si>
  <si>
    <t xml:space="preserve">Approaches for attributional modelling - open loop </t>
  </si>
  <si>
    <t>Cut-off method
100-0 method</t>
  </si>
  <si>
    <t>Greenhouse Gas Protocol: Product Life Cycle Accounting and Reporting Standard (WRI/WBCSD Sept 2011), p73</t>
  </si>
  <si>
    <t>PAS 2050:2011 (Annex D)</t>
  </si>
  <si>
    <t>Strict attributional cut off approach. Each life cycled carries the impact that occurs within the life cycle.
Recommended to be used if the recycled material does not maintain the same inherent propoerties as the virgin material input. The emissions and removals per unit shall reflect the product specific  recycled content and/or recycling rate.</t>
  </si>
  <si>
    <t>PCR - Tissue</t>
  </si>
  <si>
    <t>BP X30-323:2009, p.16</t>
  </si>
  <si>
    <t>ER includes impacts from collecting recycled wastes, sorting of wastes, regeneration, processing operations generating a useable raw material; ED includes impacts from collecting not recycled wastes and waste disposal.
The new version of the reference (June 2011) has slightly different formula but the calculations are basically the same.</t>
  </si>
  <si>
    <t>EM=(1-R2)*EV+R2*ER+V*(Ei-a*r1*LHV*Eheat-b*r2*Eelec)+(1-R2-V)*ED</t>
  </si>
  <si>
    <t xml:space="preserve">Approaches for attributional modelling - closed loop </t>
  </si>
  <si>
    <t>Greenhouse Gas Protocol: Product Life Cycle Accounting and Reporting Standard (WRI/WBCSD Sept 2011)</t>
  </si>
  <si>
    <t>The end-of-life approach
The recyclability substitution approach, and/or the
0-100 Output method</t>
  </si>
  <si>
    <t>Claims to be equivalent to the closed loop approximation method in the GHC Protocol Product Accounting and Reporting standard.</t>
  </si>
  <si>
    <t>Applied only when no changes of the inherent properties of the matieral occur</t>
  </si>
  <si>
    <t>EM=(1-R1)*EV+R1*ER+(1-R2)*ED</t>
  </si>
  <si>
    <t xml:space="preserve">Approaches for attributional modelling - common method for open and closed loop </t>
  </si>
  <si>
    <t>ILCD (2010) Handbook, p 350ff</t>
  </si>
  <si>
    <t>I = (P+W)*(1-r)+R*r</t>
  </si>
  <si>
    <t>ILCD (2010) Handbook, p 352ff</t>
  </si>
  <si>
    <t>Recyclability substitution approach
Also called End of life recycling approach or
Recycling potential approach (but those names are not recommended to use since they might be misleading)</t>
  </si>
  <si>
    <t>ILCD (2010) Handbook, p. 354ff</t>
  </si>
  <si>
    <t>In the recyclability substitution approach, the avoided inventory of primary production of a good is credited to the end-of-life product or waste according to the degree that it is recyclable. Only the amount of good that cannot be quantitatively obtained back from the secondary good (i.e. losses due to incomplete collection, losses during recycling, etc.) is modelled as primary production. The recycling efforts, deposition of any finally remaining waste etc. and the related impacts are part of the first life cycle. Note that this is analogous to substitute the mix of the most cost-competitive or least cost-competitive processes/systems.</t>
  </si>
  <si>
    <t>No formula given but a figure with explanation in the text
Interpreted (in the case of tissue) as:
EM=(1-r1)*EV+r2*ER-(r2-r1)*EV*q+(1-r2)*EW
with q being Qs/Qp see below and assuming superseded process or most cost-competitive process being the same as the process of primary material production</t>
  </si>
  <si>
    <t xml:space="preserve">Recycling rate method
Also referred to as 
Recyclability substitution approach or
End-of-life recycling approach
</t>
  </si>
  <si>
    <t>PFCR (2011), Annex 3</t>
  </si>
  <si>
    <t>E=EP*Cp+ED*(1-Rm)+ER*Rm-(Rm-Cr)*(EP*q)</t>
  </si>
  <si>
    <t>Reference document</t>
  </si>
  <si>
    <t>Rewards increased recycled content</t>
  </si>
  <si>
    <t>Rewards increased collection to recycling</t>
  </si>
  <si>
    <t>Show potential difference on shelf</t>
  </si>
  <si>
    <t>Applicability</t>
  </si>
  <si>
    <t>++</t>
  </si>
  <si>
    <t>+++</t>
  </si>
  <si>
    <t>E</t>
  </si>
  <si>
    <t>Total LCI of life cycle under study</t>
  </si>
  <si>
    <t>Parameter</t>
  </si>
  <si>
    <t>Description</t>
  </si>
  <si>
    <t>LCI of primary material production (virgin pulp)</t>
  </si>
  <si>
    <t>LCI of final waste management (landfilling &amp; incineration)</t>
  </si>
  <si>
    <t xml:space="preserve">Average recycling rate, e.g. national average </t>
  </si>
  <si>
    <t>Proportion of recycled material input</t>
  </si>
  <si>
    <t>Proportion of material that is recycled at end-of-life</t>
  </si>
  <si>
    <t>Quality degradation between secondary and primary fibres</t>
  </si>
  <si>
    <t>Test value</t>
  </si>
  <si>
    <t>%</t>
  </si>
  <si>
    <t>Fibre loss in deinking process</t>
  </si>
  <si>
    <t>ILCD consequential</t>
  </si>
  <si>
    <r>
      <t xml:space="preserve">No formula in description! 
Model described graphically in ref document.
</t>
    </r>
    <r>
      <rPr>
        <i/>
        <sz val="10"/>
        <rFont val="Arial"/>
        <family val="2"/>
      </rPr>
      <t>Material acquisistion and preprocessing stage:</t>
    </r>
    <r>
      <rPr>
        <sz val="10"/>
        <rFont val="Arial"/>
        <family val="2"/>
      </rPr>
      <t xml:space="preserve">
All attributable processes due to virgin and recycled material acquisition and preprocessing (includes recycling process).
</t>
    </r>
    <r>
      <rPr>
        <i/>
        <sz val="10"/>
        <rFont val="Arial"/>
        <family val="2"/>
      </rPr>
      <t>End-of-life:</t>
    </r>
    <r>
      <rPr>
        <sz val="10"/>
        <rFont val="Arial"/>
        <family val="2"/>
      </rPr>
      <t xml:space="preserve">
All attributable processes due to end of life treatment (includes collection process).</t>
    </r>
  </si>
  <si>
    <r>
      <t>E = (1-R</t>
    </r>
    <r>
      <rPr>
        <vertAlign val="subscript"/>
        <sz val="10"/>
        <rFont val="Arial"/>
        <family val="2"/>
      </rPr>
      <t>1</t>
    </r>
    <r>
      <rPr>
        <sz val="10"/>
        <rFont val="Arial"/>
        <family val="2"/>
      </rPr>
      <t>)*E</t>
    </r>
    <r>
      <rPr>
        <vertAlign val="subscript"/>
        <sz val="10"/>
        <rFont val="Arial"/>
        <family val="2"/>
      </rPr>
      <t>V</t>
    </r>
    <r>
      <rPr>
        <sz val="10"/>
        <rFont val="Arial"/>
        <family val="2"/>
      </rPr>
      <t>+R</t>
    </r>
    <r>
      <rPr>
        <vertAlign val="subscript"/>
        <sz val="10"/>
        <rFont val="Arial"/>
        <family val="2"/>
      </rPr>
      <t>1</t>
    </r>
    <r>
      <rPr>
        <sz val="10"/>
        <rFont val="Arial"/>
        <family val="2"/>
      </rPr>
      <t>*E</t>
    </r>
    <r>
      <rPr>
        <vertAlign val="subscript"/>
        <sz val="10"/>
        <rFont val="Arial"/>
        <family val="2"/>
      </rPr>
      <t>R</t>
    </r>
    <r>
      <rPr>
        <sz val="10"/>
        <rFont val="Arial"/>
        <family val="2"/>
      </rPr>
      <t>+(1-R</t>
    </r>
    <r>
      <rPr>
        <vertAlign val="subscript"/>
        <sz val="10"/>
        <rFont val="Arial"/>
        <family val="2"/>
      </rPr>
      <t>2</t>
    </r>
    <r>
      <rPr>
        <sz val="10"/>
        <rFont val="Arial"/>
        <family val="2"/>
      </rPr>
      <t>)*E</t>
    </r>
    <r>
      <rPr>
        <vertAlign val="subscript"/>
        <sz val="10"/>
        <rFont val="Arial"/>
        <family val="2"/>
      </rPr>
      <t>D</t>
    </r>
  </si>
  <si>
    <r>
      <t xml:space="preserve">No formula in description! 
Model described graphically in ref document and with text.
</t>
    </r>
    <r>
      <rPr>
        <i/>
        <sz val="10"/>
        <rFont val="Arial"/>
        <family val="2"/>
      </rPr>
      <t>Material acquisistion and preprocessing stage:</t>
    </r>
    <r>
      <rPr>
        <sz val="10"/>
        <rFont val="Arial"/>
        <family val="2"/>
      </rPr>
      <t xml:space="preserve">
All attributable processes due to virgin acquisition and preprocessing (assumes all material input is virgin).
</t>
    </r>
    <r>
      <rPr>
        <i/>
        <sz val="10"/>
        <rFont val="Arial"/>
        <family val="2"/>
      </rPr>
      <t>End-of-life stage:</t>
    </r>
    <r>
      <rPr>
        <sz val="10"/>
        <rFont val="Arial"/>
        <family val="2"/>
      </rPr>
      <t xml:space="preserve">
All attributable processes due to end of life (including recycling). In figure 9.5 in ref. doc this includes collection, waste treatment, material recovery facility and preprocessing of recycled material.
</t>
    </r>
    <r>
      <rPr>
        <i/>
        <sz val="10"/>
        <rFont val="Arial"/>
        <family val="2"/>
      </rPr>
      <t>Virgin displacement factor:</t>
    </r>
    <r>
      <rPr>
        <sz val="10"/>
        <rFont val="Arial"/>
        <family val="2"/>
      </rPr>
      <t xml:space="preserve">
Recycling rate of material (recycled output/virgin mtareial input) muliplied by the attributable processes for virgin material acquisition and preprocessing.</t>
    </r>
  </si>
  <si>
    <r>
      <t>E=(1-R</t>
    </r>
    <r>
      <rPr>
        <vertAlign val="subscript"/>
        <sz val="10"/>
        <rFont val="Arial"/>
        <family val="2"/>
      </rPr>
      <t>2</t>
    </r>
    <r>
      <rPr>
        <sz val="10"/>
        <rFont val="Arial"/>
        <family val="2"/>
      </rPr>
      <t>)*E</t>
    </r>
    <r>
      <rPr>
        <vertAlign val="subscript"/>
        <sz val="10"/>
        <rFont val="Arial"/>
        <family val="2"/>
      </rPr>
      <t>V</t>
    </r>
    <r>
      <rPr>
        <sz val="10"/>
        <rFont val="Arial"/>
        <family val="2"/>
      </rPr>
      <t>+R</t>
    </r>
    <r>
      <rPr>
        <vertAlign val="subscript"/>
        <sz val="10"/>
        <rFont val="Arial"/>
        <family val="2"/>
      </rPr>
      <t>2</t>
    </r>
    <r>
      <rPr>
        <sz val="10"/>
        <rFont val="Arial"/>
        <family val="2"/>
      </rPr>
      <t>*E</t>
    </r>
    <r>
      <rPr>
        <vertAlign val="subscript"/>
        <sz val="10"/>
        <rFont val="Arial"/>
        <family val="2"/>
      </rPr>
      <t>R</t>
    </r>
    <r>
      <rPr>
        <sz val="10"/>
        <rFont val="Arial"/>
        <family val="2"/>
      </rPr>
      <t>+(1-R</t>
    </r>
    <r>
      <rPr>
        <vertAlign val="subscript"/>
        <sz val="10"/>
        <rFont val="Arial"/>
        <family val="2"/>
      </rPr>
      <t>2</t>
    </r>
    <r>
      <rPr>
        <sz val="10"/>
        <rFont val="Arial"/>
        <family val="2"/>
      </rPr>
      <t>)*E</t>
    </r>
    <r>
      <rPr>
        <vertAlign val="subscript"/>
        <sz val="10"/>
        <rFont val="Arial"/>
        <family val="2"/>
      </rPr>
      <t>D</t>
    </r>
  </si>
  <si>
    <r>
      <t>E</t>
    </r>
    <r>
      <rPr>
        <vertAlign val="subscript"/>
        <sz val="10"/>
        <rFont val="Arial"/>
        <family val="2"/>
      </rPr>
      <t>M</t>
    </r>
    <r>
      <rPr>
        <sz val="10"/>
        <rFont val="Arial"/>
        <family val="2"/>
      </rPr>
      <t>=E</t>
    </r>
    <r>
      <rPr>
        <vertAlign val="subscript"/>
        <sz val="10"/>
        <rFont val="Arial"/>
        <family val="2"/>
      </rPr>
      <t>V</t>
    </r>
    <r>
      <rPr>
        <sz val="10"/>
        <rFont val="Arial"/>
        <family val="2"/>
      </rPr>
      <t>+E</t>
    </r>
    <r>
      <rPr>
        <vertAlign val="subscript"/>
        <sz val="10"/>
        <rFont val="Arial"/>
        <family val="2"/>
      </rPr>
      <t>EoL</t>
    </r>
    <r>
      <rPr>
        <sz val="10"/>
        <rFont val="Arial"/>
        <family val="2"/>
      </rPr>
      <t>-R*E</t>
    </r>
    <r>
      <rPr>
        <vertAlign val="subscript"/>
        <sz val="10"/>
        <rFont val="Arial"/>
        <family val="2"/>
      </rPr>
      <t>V</t>
    </r>
  </si>
  <si>
    <r>
      <t>E= (1-r</t>
    </r>
    <r>
      <rPr>
        <vertAlign val="subscript"/>
        <sz val="10"/>
        <rFont val="Arial"/>
        <family val="2"/>
      </rPr>
      <t>1</t>
    </r>
    <r>
      <rPr>
        <sz val="10"/>
        <rFont val="Arial"/>
        <family val="2"/>
      </rPr>
      <t>)*E</t>
    </r>
    <r>
      <rPr>
        <vertAlign val="subscript"/>
        <sz val="10"/>
        <rFont val="Arial"/>
        <family val="2"/>
      </rPr>
      <t>V</t>
    </r>
    <r>
      <rPr>
        <sz val="10"/>
        <rFont val="Arial"/>
        <family val="2"/>
      </rPr>
      <t>+r</t>
    </r>
    <r>
      <rPr>
        <vertAlign val="subscript"/>
        <sz val="10"/>
        <rFont val="Arial"/>
        <family val="2"/>
      </rPr>
      <t>1</t>
    </r>
    <r>
      <rPr>
        <sz val="10"/>
        <rFont val="Arial"/>
        <family val="2"/>
      </rPr>
      <t>*E</t>
    </r>
    <r>
      <rPr>
        <vertAlign val="subscript"/>
        <sz val="10"/>
        <rFont val="Arial"/>
        <family val="2"/>
      </rPr>
      <t>R</t>
    </r>
    <r>
      <rPr>
        <sz val="10"/>
        <rFont val="Arial"/>
        <family val="2"/>
      </rPr>
      <t>+</t>
    </r>
    <r>
      <rPr>
        <sz val="10"/>
        <rFont val="Arial"/>
        <family val="2"/>
      </rPr>
      <t>(1-r</t>
    </r>
    <r>
      <rPr>
        <vertAlign val="subscript"/>
        <sz val="10"/>
        <rFont val="Arial"/>
        <family val="2"/>
      </rPr>
      <t>2</t>
    </r>
    <r>
      <rPr>
        <sz val="10"/>
        <rFont val="Arial"/>
        <family val="2"/>
      </rPr>
      <t>)*E</t>
    </r>
    <r>
      <rPr>
        <vertAlign val="subscript"/>
        <sz val="10"/>
        <rFont val="Arial"/>
        <family val="2"/>
      </rPr>
      <t>W</t>
    </r>
  </si>
  <si>
    <t>Strict attributional cut off approach. Each life cycle carries the impact that occurs within the life cycle.
Recommended to be used in open loop situatuations that include recycled material inputs and outputs.
The recycling process belongs to material production and the collection of waste paper belongs to the waste part.</t>
  </si>
  <si>
    <r>
      <t>E= (1-r</t>
    </r>
    <r>
      <rPr>
        <vertAlign val="subscript"/>
        <sz val="10"/>
        <rFont val="Arial"/>
        <family val="2"/>
      </rPr>
      <t>1</t>
    </r>
    <r>
      <rPr>
        <sz val="10"/>
        <rFont val="Arial"/>
        <family val="2"/>
      </rPr>
      <t>)*E</t>
    </r>
    <r>
      <rPr>
        <vertAlign val="subscript"/>
        <sz val="10"/>
        <rFont val="Arial"/>
        <family val="2"/>
      </rPr>
      <t>V</t>
    </r>
    <r>
      <rPr>
        <sz val="10"/>
        <rFont val="Arial"/>
        <family val="2"/>
      </rPr>
      <t>+r</t>
    </r>
    <r>
      <rPr>
        <vertAlign val="subscript"/>
        <sz val="10"/>
        <rFont val="Arial"/>
        <family val="2"/>
      </rPr>
      <t>1</t>
    </r>
    <r>
      <rPr>
        <sz val="10"/>
        <rFont val="Arial"/>
        <family val="2"/>
      </rPr>
      <t>*E</t>
    </r>
    <r>
      <rPr>
        <vertAlign val="subscript"/>
        <sz val="10"/>
        <rFont val="Arial"/>
        <family val="2"/>
      </rPr>
      <t>R</t>
    </r>
    <r>
      <rPr>
        <sz val="10"/>
        <rFont val="Arial"/>
        <family val="2"/>
      </rPr>
      <t>+(1-r</t>
    </r>
    <r>
      <rPr>
        <vertAlign val="subscript"/>
        <sz val="10"/>
        <rFont val="Arial"/>
        <family val="2"/>
      </rPr>
      <t>2</t>
    </r>
    <r>
      <rPr>
        <sz val="10"/>
        <rFont val="Arial"/>
        <family val="2"/>
      </rPr>
      <t>)*E</t>
    </r>
    <r>
      <rPr>
        <vertAlign val="subscript"/>
        <sz val="10"/>
        <rFont val="Arial"/>
        <family val="2"/>
      </rPr>
      <t>W</t>
    </r>
  </si>
  <si>
    <t>Big similarities with cut-off, 100-0 method, but includes debet for using recycled material.</t>
  </si>
  <si>
    <r>
      <t xml:space="preserve">No formula in description.
</t>
    </r>
    <r>
      <rPr>
        <i/>
        <sz val="10"/>
        <rFont val="Arial"/>
        <family val="2"/>
      </rPr>
      <t>Compensation for fiber losses:</t>
    </r>
    <r>
      <rPr>
        <sz val="10"/>
        <rFont val="Arial"/>
        <family val="2"/>
      </rPr>
      <t xml:space="preserve">
De-inking process (in the case of recycled fibres)
- An additional process shall be added for compensating for actual fibre loss in de-inking process. The paper quality determines which type of fibres to be compensated.
</t>
    </r>
    <r>
      <rPr>
        <i/>
        <sz val="10"/>
        <rFont val="Arial"/>
        <family val="2"/>
      </rPr>
      <t>Cut off approach to other parts in line with general EPD rules.</t>
    </r>
  </si>
  <si>
    <r>
      <t>E= (1-r</t>
    </r>
    <r>
      <rPr>
        <vertAlign val="subscript"/>
        <sz val="10"/>
        <rFont val="Arial"/>
        <family val="2"/>
      </rPr>
      <t>1</t>
    </r>
    <r>
      <rPr>
        <sz val="10"/>
        <rFont val="Arial"/>
        <family val="2"/>
      </rPr>
      <t>)*E</t>
    </r>
    <r>
      <rPr>
        <vertAlign val="subscript"/>
        <sz val="10"/>
        <rFont val="Arial"/>
        <family val="2"/>
      </rPr>
      <t>V</t>
    </r>
    <r>
      <rPr>
        <sz val="10"/>
        <rFont val="Arial"/>
        <family val="2"/>
      </rPr>
      <t>+r</t>
    </r>
    <r>
      <rPr>
        <vertAlign val="subscript"/>
        <sz val="10"/>
        <rFont val="Arial"/>
        <family val="2"/>
      </rPr>
      <t>1</t>
    </r>
    <r>
      <rPr>
        <sz val="10"/>
        <rFont val="Arial"/>
        <family val="2"/>
      </rPr>
      <t>*E</t>
    </r>
    <r>
      <rPr>
        <vertAlign val="subscript"/>
        <sz val="10"/>
        <rFont val="Arial"/>
        <family val="2"/>
      </rPr>
      <t>R</t>
    </r>
    <r>
      <rPr>
        <sz val="10"/>
        <rFont val="Arial"/>
        <family val="2"/>
      </rPr>
      <t>+</t>
    </r>
    <r>
      <rPr>
        <sz val="10"/>
        <rFont val="Arial"/>
        <family val="2"/>
      </rPr>
      <t>r</t>
    </r>
    <r>
      <rPr>
        <vertAlign val="subscript"/>
        <sz val="10"/>
        <rFont val="Arial"/>
        <family val="2"/>
      </rPr>
      <t>1</t>
    </r>
    <r>
      <rPr>
        <sz val="10"/>
        <rFont val="Arial"/>
        <family val="2"/>
      </rPr>
      <t>*f*E</t>
    </r>
    <r>
      <rPr>
        <vertAlign val="subscript"/>
        <sz val="10"/>
        <rFont val="Arial"/>
        <family val="2"/>
      </rPr>
      <t>V</t>
    </r>
    <r>
      <rPr>
        <sz val="10"/>
        <rFont val="Arial"/>
        <family val="2"/>
      </rPr>
      <t>+(1-r</t>
    </r>
    <r>
      <rPr>
        <vertAlign val="subscript"/>
        <sz val="10"/>
        <rFont val="Arial"/>
        <family val="2"/>
      </rPr>
      <t>2</t>
    </r>
    <r>
      <rPr>
        <sz val="10"/>
        <rFont val="Arial"/>
        <family val="2"/>
      </rPr>
      <t>)*E</t>
    </r>
    <r>
      <rPr>
        <vertAlign val="subscript"/>
        <sz val="10"/>
        <rFont val="Arial"/>
        <family val="2"/>
      </rPr>
      <t>W</t>
    </r>
  </si>
  <si>
    <t>PCR for tissue (fibre loss compensation method)</t>
  </si>
  <si>
    <t>r1*f*EV</t>
  </si>
  <si>
    <t>ILCD conseq.</t>
  </si>
  <si>
    <t>PFCR for paper</t>
  </si>
  <si>
    <t>ILCD attrib. 
(market value &lt; 0)</t>
  </si>
  <si>
    <t>ILCD attrib. 
(market value &gt; 0)</t>
  </si>
  <si>
    <t>Fibre loss 
compensation model</t>
  </si>
  <si>
    <t>GHG protocol - 
closed loop approx.</t>
  </si>
  <si>
    <t>PAS 2050 - 
closed loop approx.</t>
  </si>
  <si>
    <t>GHG protocol - 
recycled content</t>
  </si>
  <si>
    <t>PAS 2050 - 
recycled content</t>
  </si>
  <si>
    <t>PCR Tissue - 
Fibre loss 
compensation model</t>
  </si>
  <si>
    <t>AFNOR BP X30-
323 - Open loop</t>
  </si>
  <si>
    <t>GHG protocol - 
Recycled content method</t>
  </si>
  <si>
    <t>PAS 2050 - 
Recycled content method</t>
  </si>
  <si>
    <t>GHG protocol - 
Closed loop approximation</t>
  </si>
  <si>
    <t>PAS 2050 - 
Closed loop approximation</t>
  </si>
  <si>
    <t>AFNOR BP X30-
323 - Closed loop</t>
  </si>
  <si>
    <t>ILCD approach for attributional LCA
 - market value above zero</t>
  </si>
  <si>
    <t>ILCD approach for attributional LCA - 
market value below zero</t>
  </si>
  <si>
    <t>From + to -, depends on data</t>
  </si>
  <si>
    <t>+
(combination of specific and average data)</t>
  </si>
  <si>
    <t xml:space="preserve">* Needs agreement of reference values
* Need to improve description of recycling
</t>
  </si>
  <si>
    <t xml:space="preserve">*Needs agreement of reference values
- No support for decisions
</t>
  </si>
  <si>
    <t>+</t>
  </si>
  <si>
    <t>* Needs agreement of reference values</t>
  </si>
  <si>
    <t>Re-pulping</t>
  </si>
  <si>
    <t>Credit/ Debit</t>
  </si>
  <si>
    <t>© SCA Hygiene Products, March 2012</t>
  </si>
  <si>
    <t>Introduction and purpose of this calculation tool</t>
  </si>
  <si>
    <t>Various LCA recycling methods are currently being proposed. Below methods have been evaluated for the paper industry and with a special focus on the method suggested in the ILCD and the PFCR for paper; ILCD consequential.</t>
  </si>
  <si>
    <t>Paper making</t>
  </si>
  <si>
    <t>Scenarios</t>
  </si>
  <si>
    <t>Impact/t</t>
  </si>
  <si>
    <t>Depends on scenario, see below</t>
  </si>
  <si>
    <t>Only used in some methods</t>
  </si>
  <si>
    <t>Comment</t>
  </si>
  <si>
    <t xml:space="preserve">Could be any impact category, e.g. kg CO2e/t </t>
  </si>
  <si>
    <t>Minimum value for r1 used</t>
  </si>
  <si>
    <t>Maximum value for r1 used</t>
  </si>
  <si>
    <t>Minimum value for r2 used</t>
  </si>
  <si>
    <t>Maximum value for r2 used</t>
  </si>
  <si>
    <t>Intermediate value for r2 used</t>
  </si>
  <si>
    <t>Intermediate value for r1 used</t>
  </si>
  <si>
    <t xml:space="preserve">The parameter values above are used in 9 different scenarios (S1 to S9). The scenarios differ in the values used for r1 and r2, respectively. For r1 and r2, three different values are assumed, ranging from 0 to 1 as a default. The values might be changed, if needed. </t>
  </si>
  <si>
    <t>© SCA Hygiene Products GmbH, 2012. Please do not use or reproduce without prior permission from SCA.</t>
  </si>
  <si>
    <t>ISO/DIS 14067 - Open loop</t>
  </si>
  <si>
    <t>(r1-r2)*q*EV</t>
  </si>
  <si>
    <t>Closed loop approximation (GHG protocol, PAS 2050)</t>
  </si>
  <si>
    <t>ISO/DIS 14067 - Closed loop</t>
  </si>
  <si>
    <r>
      <t>E = (1-r</t>
    </r>
    <r>
      <rPr>
        <b/>
        <vertAlign val="subscript"/>
        <sz val="10"/>
        <rFont val="Arial"/>
        <family val="2"/>
      </rPr>
      <t>2</t>
    </r>
    <r>
      <rPr>
        <b/>
        <sz val="10"/>
        <rFont val="Arial"/>
        <family val="2"/>
      </rPr>
      <t>)*E</t>
    </r>
    <r>
      <rPr>
        <b/>
        <vertAlign val="subscript"/>
        <sz val="10"/>
        <rFont val="Arial"/>
        <family val="2"/>
      </rPr>
      <t>V</t>
    </r>
    <r>
      <rPr>
        <b/>
        <sz val="10"/>
        <rFont val="Arial"/>
        <family val="2"/>
      </rPr>
      <t xml:space="preserve"> + r</t>
    </r>
    <r>
      <rPr>
        <b/>
        <vertAlign val="subscript"/>
        <sz val="10"/>
        <rFont val="Arial"/>
        <family val="2"/>
      </rPr>
      <t>2</t>
    </r>
    <r>
      <rPr>
        <b/>
        <sz val="10"/>
        <rFont val="Arial"/>
        <family val="2"/>
      </rPr>
      <t>*E</t>
    </r>
    <r>
      <rPr>
        <b/>
        <vertAlign val="subscript"/>
        <sz val="10"/>
        <rFont val="Arial"/>
        <family val="2"/>
      </rPr>
      <t>R</t>
    </r>
    <r>
      <rPr>
        <b/>
        <sz val="10"/>
        <rFont val="Arial"/>
        <family val="2"/>
      </rPr>
      <t xml:space="preserve"> + E</t>
    </r>
    <r>
      <rPr>
        <b/>
        <vertAlign val="subscript"/>
        <sz val="10"/>
        <rFont val="Arial"/>
        <family val="2"/>
      </rPr>
      <t>P</t>
    </r>
    <r>
      <rPr>
        <b/>
        <sz val="10"/>
        <rFont val="Arial"/>
        <family val="2"/>
      </rPr>
      <t xml:space="preserve"> + (1-r</t>
    </r>
    <r>
      <rPr>
        <b/>
        <vertAlign val="subscript"/>
        <sz val="10"/>
        <rFont val="Arial"/>
        <family val="2"/>
      </rPr>
      <t>2</t>
    </r>
    <r>
      <rPr>
        <b/>
        <sz val="10"/>
        <rFont val="Arial"/>
        <family val="2"/>
      </rPr>
      <t>)*E</t>
    </r>
    <r>
      <rPr>
        <b/>
        <vertAlign val="subscript"/>
        <sz val="10"/>
        <rFont val="Arial"/>
        <family val="2"/>
      </rPr>
      <t>W</t>
    </r>
  </si>
  <si>
    <r>
      <t>E = (1-r</t>
    </r>
    <r>
      <rPr>
        <b/>
        <vertAlign val="subscript"/>
        <sz val="10"/>
        <rFont val="Arial"/>
        <family val="2"/>
      </rPr>
      <t>1</t>
    </r>
    <r>
      <rPr>
        <b/>
        <sz val="10"/>
        <rFont val="Arial"/>
        <family val="2"/>
      </rPr>
      <t>)*E</t>
    </r>
    <r>
      <rPr>
        <b/>
        <vertAlign val="subscript"/>
        <sz val="10"/>
        <rFont val="Arial"/>
        <family val="2"/>
      </rPr>
      <t>V</t>
    </r>
    <r>
      <rPr>
        <b/>
        <sz val="10"/>
        <rFont val="Arial"/>
        <family val="2"/>
      </rPr>
      <t xml:space="preserve"> + r</t>
    </r>
    <r>
      <rPr>
        <b/>
        <vertAlign val="subscript"/>
        <sz val="10"/>
        <rFont val="Arial"/>
        <family val="2"/>
      </rPr>
      <t>1</t>
    </r>
    <r>
      <rPr>
        <b/>
        <sz val="10"/>
        <rFont val="Arial"/>
        <family val="2"/>
      </rPr>
      <t>*E</t>
    </r>
    <r>
      <rPr>
        <b/>
        <vertAlign val="subscript"/>
        <sz val="10"/>
        <rFont val="Arial"/>
        <family val="2"/>
      </rPr>
      <t>R</t>
    </r>
    <r>
      <rPr>
        <b/>
        <sz val="10"/>
        <rFont val="Arial"/>
        <family val="2"/>
      </rPr>
      <t xml:space="preserve"> + E</t>
    </r>
    <r>
      <rPr>
        <b/>
        <vertAlign val="subscript"/>
        <sz val="10"/>
        <rFont val="Arial"/>
        <family val="2"/>
      </rPr>
      <t>P</t>
    </r>
    <r>
      <rPr>
        <b/>
        <sz val="10"/>
        <rFont val="Arial"/>
        <family val="2"/>
      </rPr>
      <t xml:space="preserve"> + (1-r</t>
    </r>
    <r>
      <rPr>
        <b/>
        <vertAlign val="subscript"/>
        <sz val="10"/>
        <rFont val="Arial"/>
        <family val="2"/>
      </rPr>
      <t>2</t>
    </r>
    <r>
      <rPr>
        <b/>
        <sz val="10"/>
        <rFont val="Arial"/>
        <family val="2"/>
      </rPr>
      <t>)*E</t>
    </r>
    <r>
      <rPr>
        <b/>
        <vertAlign val="subscript"/>
        <sz val="10"/>
        <rFont val="Arial"/>
        <family val="2"/>
      </rPr>
      <t>W</t>
    </r>
  </si>
  <si>
    <r>
      <t>E = (1-r</t>
    </r>
    <r>
      <rPr>
        <b/>
        <vertAlign val="subscript"/>
        <sz val="10"/>
        <rFont val="Arial"/>
        <family val="2"/>
      </rPr>
      <t>1</t>
    </r>
    <r>
      <rPr>
        <b/>
        <sz val="10"/>
        <rFont val="Arial"/>
        <family val="2"/>
      </rPr>
      <t>)*E</t>
    </r>
    <r>
      <rPr>
        <b/>
        <vertAlign val="subscript"/>
        <sz val="10"/>
        <rFont val="Arial"/>
        <family val="2"/>
      </rPr>
      <t>V</t>
    </r>
    <r>
      <rPr>
        <b/>
        <sz val="10"/>
        <rFont val="Arial"/>
        <family val="2"/>
      </rPr>
      <t xml:space="preserve"> + r</t>
    </r>
    <r>
      <rPr>
        <b/>
        <vertAlign val="subscript"/>
        <sz val="10"/>
        <rFont val="Arial"/>
        <family val="2"/>
      </rPr>
      <t>1</t>
    </r>
    <r>
      <rPr>
        <b/>
        <sz val="10"/>
        <rFont val="Arial"/>
        <family val="2"/>
      </rPr>
      <t>*E</t>
    </r>
    <r>
      <rPr>
        <b/>
        <vertAlign val="subscript"/>
        <sz val="10"/>
        <rFont val="Arial"/>
        <family val="2"/>
      </rPr>
      <t>R</t>
    </r>
    <r>
      <rPr>
        <b/>
        <sz val="10"/>
        <rFont val="Arial"/>
        <family val="2"/>
      </rPr>
      <t xml:space="preserve"> + E</t>
    </r>
    <r>
      <rPr>
        <b/>
        <vertAlign val="subscript"/>
        <sz val="10"/>
        <rFont val="Arial"/>
        <family val="2"/>
      </rPr>
      <t>P</t>
    </r>
    <r>
      <rPr>
        <b/>
        <sz val="10"/>
        <rFont val="Arial"/>
        <family val="2"/>
      </rPr>
      <t xml:space="preserve"> + (1-r</t>
    </r>
    <r>
      <rPr>
        <b/>
        <vertAlign val="subscript"/>
        <sz val="10"/>
        <rFont val="Arial"/>
        <family val="2"/>
      </rPr>
      <t>2</t>
    </r>
    <r>
      <rPr>
        <b/>
        <sz val="10"/>
        <rFont val="Arial"/>
        <family val="2"/>
      </rPr>
      <t>)*E</t>
    </r>
    <r>
      <rPr>
        <b/>
        <vertAlign val="subscript"/>
        <sz val="10"/>
        <rFont val="Arial"/>
        <family val="2"/>
      </rPr>
      <t>W</t>
    </r>
    <r>
      <rPr>
        <b/>
        <sz val="10"/>
        <rFont val="Arial"/>
        <family val="2"/>
      </rPr>
      <t xml:space="preserve"> + r</t>
    </r>
    <r>
      <rPr>
        <b/>
        <vertAlign val="subscript"/>
        <sz val="10"/>
        <rFont val="Arial"/>
        <family val="2"/>
      </rPr>
      <t>1</t>
    </r>
    <r>
      <rPr>
        <b/>
        <sz val="10"/>
        <rFont val="Arial"/>
        <family val="2"/>
      </rPr>
      <t>*f*E</t>
    </r>
    <r>
      <rPr>
        <b/>
        <vertAlign val="subscript"/>
        <sz val="10"/>
        <rFont val="Arial"/>
        <family val="2"/>
      </rPr>
      <t>V</t>
    </r>
  </si>
  <si>
    <t>BPX 30-323 - Open loop</t>
  </si>
  <si>
    <t>ECRED</t>
  </si>
  <si>
    <t>(1-r)*'EV</t>
  </si>
  <si>
    <t>(1-r-rEN)*EW</t>
  </si>
  <si>
    <r>
      <t>E = (1-r)*E</t>
    </r>
    <r>
      <rPr>
        <b/>
        <vertAlign val="subscript"/>
        <sz val="10"/>
        <rFont val="Arial"/>
        <family val="2"/>
      </rPr>
      <t>V</t>
    </r>
    <r>
      <rPr>
        <b/>
        <sz val="10"/>
        <rFont val="Arial"/>
        <family val="2"/>
      </rPr>
      <t xml:space="preserve"> + r*E</t>
    </r>
    <r>
      <rPr>
        <b/>
        <vertAlign val="subscript"/>
        <sz val="10"/>
        <rFont val="Arial"/>
        <family val="2"/>
      </rPr>
      <t>R</t>
    </r>
    <r>
      <rPr>
        <b/>
        <sz val="10"/>
        <rFont val="Arial"/>
        <family val="2"/>
      </rPr>
      <t xml:space="preserve"> + E</t>
    </r>
    <r>
      <rPr>
        <b/>
        <vertAlign val="subscript"/>
        <sz val="10"/>
        <rFont val="Arial"/>
        <family val="2"/>
      </rPr>
      <t>P</t>
    </r>
    <r>
      <rPr>
        <b/>
        <sz val="10"/>
        <rFont val="Arial"/>
        <family val="2"/>
      </rPr>
      <t xml:space="preserve"> + (1-r-r</t>
    </r>
    <r>
      <rPr>
        <b/>
        <vertAlign val="subscript"/>
        <sz val="10"/>
        <rFont val="Arial"/>
        <family val="2"/>
      </rPr>
      <t>EN</t>
    </r>
    <r>
      <rPr>
        <b/>
        <sz val="10"/>
        <rFont val="Arial"/>
        <family val="2"/>
      </rPr>
      <t>)*E</t>
    </r>
    <r>
      <rPr>
        <b/>
        <vertAlign val="subscript"/>
        <sz val="10"/>
        <rFont val="Arial"/>
        <family val="2"/>
      </rPr>
      <t>W</t>
    </r>
    <r>
      <rPr>
        <b/>
        <sz val="10"/>
        <rFont val="Arial"/>
        <family val="2"/>
      </rPr>
      <t xml:space="preserve"> - r</t>
    </r>
    <r>
      <rPr>
        <b/>
        <vertAlign val="subscript"/>
        <sz val="10"/>
        <rFont val="Arial"/>
        <family val="2"/>
      </rPr>
      <t>EN</t>
    </r>
    <r>
      <rPr>
        <b/>
        <sz val="10"/>
        <rFont val="Arial"/>
        <family val="2"/>
      </rPr>
      <t>*E</t>
    </r>
    <r>
      <rPr>
        <b/>
        <vertAlign val="subscript"/>
        <sz val="10"/>
        <rFont val="Arial"/>
        <family val="2"/>
      </rPr>
      <t>CRED</t>
    </r>
  </si>
  <si>
    <t>-rEN*ECRED</t>
  </si>
  <si>
    <t>National energy recovery rate for raw materials</t>
  </si>
  <si>
    <t>Credit for energy recovery</t>
  </si>
  <si>
    <t>BPX 30-323 - Closed loop</t>
  </si>
  <si>
    <t>(1-r1)*'EV</t>
  </si>
  <si>
    <r>
      <t>E = (1-r</t>
    </r>
    <r>
      <rPr>
        <b/>
        <vertAlign val="subscript"/>
        <sz val="10"/>
        <rFont val="Arial"/>
        <family val="2"/>
      </rPr>
      <t>1</t>
    </r>
    <r>
      <rPr>
        <b/>
        <sz val="10"/>
        <rFont val="Arial"/>
        <family val="2"/>
      </rPr>
      <t>)*E</t>
    </r>
    <r>
      <rPr>
        <b/>
        <vertAlign val="subscript"/>
        <sz val="10"/>
        <rFont val="Arial"/>
        <family val="2"/>
      </rPr>
      <t>V</t>
    </r>
    <r>
      <rPr>
        <b/>
        <sz val="10"/>
        <rFont val="Arial"/>
        <family val="2"/>
      </rPr>
      <t xml:space="preserve"> + r</t>
    </r>
    <r>
      <rPr>
        <b/>
        <vertAlign val="subscript"/>
        <sz val="10"/>
        <rFont val="Arial"/>
        <family val="2"/>
      </rPr>
      <t>1</t>
    </r>
    <r>
      <rPr>
        <b/>
        <sz val="10"/>
        <rFont val="Arial"/>
        <family val="2"/>
      </rPr>
      <t>*E</t>
    </r>
    <r>
      <rPr>
        <b/>
        <vertAlign val="subscript"/>
        <sz val="10"/>
        <rFont val="Arial"/>
        <family val="2"/>
      </rPr>
      <t>R</t>
    </r>
    <r>
      <rPr>
        <b/>
        <sz val="10"/>
        <rFont val="Arial"/>
        <family val="2"/>
      </rPr>
      <t xml:space="preserve"> + E</t>
    </r>
    <r>
      <rPr>
        <b/>
        <vertAlign val="subscript"/>
        <sz val="10"/>
        <rFont val="Arial"/>
        <family val="2"/>
      </rPr>
      <t>P</t>
    </r>
    <r>
      <rPr>
        <b/>
        <sz val="10"/>
        <rFont val="Arial"/>
        <family val="2"/>
      </rPr>
      <t xml:space="preserve"> + (1-r</t>
    </r>
    <r>
      <rPr>
        <b/>
        <sz val="10"/>
        <rFont val="Arial"/>
        <family val="2"/>
      </rPr>
      <t>)*E</t>
    </r>
    <r>
      <rPr>
        <b/>
        <vertAlign val="subscript"/>
        <sz val="10"/>
        <rFont val="Arial"/>
        <family val="2"/>
      </rPr>
      <t>W</t>
    </r>
  </si>
  <si>
    <r>
      <t>E = (1-r</t>
    </r>
    <r>
      <rPr>
        <b/>
        <sz val="10"/>
        <rFont val="Arial"/>
        <family val="2"/>
      </rPr>
      <t>)*E</t>
    </r>
    <r>
      <rPr>
        <b/>
        <vertAlign val="subscript"/>
        <sz val="10"/>
        <rFont val="Arial"/>
        <family val="2"/>
      </rPr>
      <t>V</t>
    </r>
    <r>
      <rPr>
        <b/>
        <sz val="10"/>
        <rFont val="Arial"/>
        <family val="2"/>
      </rPr>
      <t xml:space="preserve"> + r</t>
    </r>
    <r>
      <rPr>
        <b/>
        <sz val="10"/>
        <rFont val="Arial"/>
        <family val="2"/>
      </rPr>
      <t>*E</t>
    </r>
    <r>
      <rPr>
        <b/>
        <vertAlign val="subscript"/>
        <sz val="10"/>
        <rFont val="Arial"/>
        <family val="2"/>
      </rPr>
      <t>R</t>
    </r>
    <r>
      <rPr>
        <b/>
        <sz val="10"/>
        <rFont val="Arial"/>
        <family val="2"/>
      </rPr>
      <t xml:space="preserve"> + E</t>
    </r>
    <r>
      <rPr>
        <b/>
        <vertAlign val="subscript"/>
        <sz val="10"/>
        <rFont val="Arial"/>
        <family val="2"/>
      </rPr>
      <t>P</t>
    </r>
    <r>
      <rPr>
        <b/>
        <sz val="10"/>
        <rFont val="Arial"/>
        <family val="2"/>
      </rPr>
      <t xml:space="preserve"> + (1-r</t>
    </r>
    <r>
      <rPr>
        <b/>
        <sz val="10"/>
        <rFont val="Arial"/>
        <family val="2"/>
      </rPr>
      <t>)*E</t>
    </r>
    <r>
      <rPr>
        <b/>
        <vertAlign val="subscript"/>
        <sz val="10"/>
        <rFont val="Arial"/>
        <family val="2"/>
      </rPr>
      <t>W</t>
    </r>
  </si>
  <si>
    <t>Only used in some methods, overrules r1 and/or r2</t>
  </si>
  <si>
    <t>ILCD attributional (market value below zero)</t>
  </si>
  <si>
    <t>ILCD attributional (market value above zero)</t>
  </si>
  <si>
    <r>
      <t>E = (1-r)*E</t>
    </r>
    <r>
      <rPr>
        <b/>
        <vertAlign val="subscript"/>
        <sz val="10"/>
        <rFont val="Arial"/>
        <family val="2"/>
      </rPr>
      <t>V</t>
    </r>
    <r>
      <rPr>
        <b/>
        <sz val="10"/>
        <rFont val="Arial"/>
        <family val="2"/>
      </rPr>
      <t xml:space="preserve"> + r*E</t>
    </r>
    <r>
      <rPr>
        <b/>
        <vertAlign val="subscript"/>
        <sz val="10"/>
        <rFont val="Arial"/>
        <family val="2"/>
      </rPr>
      <t>R</t>
    </r>
    <r>
      <rPr>
        <b/>
        <sz val="10"/>
        <rFont val="Arial"/>
        <family val="2"/>
      </rPr>
      <t xml:space="preserve"> + E</t>
    </r>
    <r>
      <rPr>
        <b/>
        <vertAlign val="subscript"/>
        <sz val="10"/>
        <rFont val="Arial"/>
        <family val="2"/>
      </rPr>
      <t>P</t>
    </r>
    <r>
      <rPr>
        <b/>
        <sz val="10"/>
        <rFont val="Arial"/>
        <family val="2"/>
      </rPr>
      <t xml:space="preserve"> + (1-r</t>
    </r>
    <r>
      <rPr>
        <b/>
        <vertAlign val="subscript"/>
        <sz val="10"/>
        <rFont val="Arial"/>
        <family val="2"/>
      </rPr>
      <t>2</t>
    </r>
    <r>
      <rPr>
        <b/>
        <sz val="10"/>
        <rFont val="Arial"/>
        <family val="2"/>
      </rPr>
      <t>)*E</t>
    </r>
    <r>
      <rPr>
        <b/>
        <vertAlign val="subscript"/>
        <sz val="10"/>
        <rFont val="Arial"/>
        <family val="2"/>
      </rPr>
      <t>W</t>
    </r>
  </si>
  <si>
    <t>ILCD approach for consequential LCA</t>
  </si>
  <si>
    <r>
      <t>E = (1-r</t>
    </r>
    <r>
      <rPr>
        <b/>
        <vertAlign val="subscript"/>
        <sz val="10"/>
        <rFont val="Arial"/>
        <family val="2"/>
      </rPr>
      <t>1</t>
    </r>
    <r>
      <rPr>
        <b/>
        <sz val="10"/>
        <rFont val="Arial"/>
        <family val="2"/>
      </rPr>
      <t>)*E</t>
    </r>
    <r>
      <rPr>
        <b/>
        <vertAlign val="subscript"/>
        <sz val="10"/>
        <rFont val="Arial"/>
        <family val="2"/>
      </rPr>
      <t>V</t>
    </r>
    <r>
      <rPr>
        <b/>
        <sz val="10"/>
        <rFont val="Arial"/>
        <family val="2"/>
      </rPr>
      <t xml:space="preserve"> + r</t>
    </r>
    <r>
      <rPr>
        <b/>
        <vertAlign val="subscript"/>
        <sz val="10"/>
        <rFont val="Arial"/>
        <family val="2"/>
      </rPr>
      <t>2</t>
    </r>
    <r>
      <rPr>
        <b/>
        <sz val="10"/>
        <rFont val="Arial"/>
        <family val="2"/>
      </rPr>
      <t>*E</t>
    </r>
    <r>
      <rPr>
        <b/>
        <vertAlign val="subscript"/>
        <sz val="10"/>
        <rFont val="Arial"/>
        <family val="2"/>
      </rPr>
      <t>R</t>
    </r>
    <r>
      <rPr>
        <b/>
        <sz val="10"/>
        <rFont val="Arial"/>
        <family val="2"/>
      </rPr>
      <t xml:space="preserve"> + E</t>
    </r>
    <r>
      <rPr>
        <b/>
        <vertAlign val="subscript"/>
        <sz val="10"/>
        <rFont val="Arial"/>
        <family val="2"/>
      </rPr>
      <t>P</t>
    </r>
    <r>
      <rPr>
        <b/>
        <sz val="10"/>
        <rFont val="Arial"/>
        <family val="2"/>
      </rPr>
      <t xml:space="preserve"> + (1-r</t>
    </r>
    <r>
      <rPr>
        <b/>
        <vertAlign val="subscript"/>
        <sz val="10"/>
        <rFont val="Arial"/>
        <family val="2"/>
      </rPr>
      <t>2</t>
    </r>
    <r>
      <rPr>
        <b/>
        <sz val="10"/>
        <rFont val="Arial"/>
        <family val="2"/>
      </rPr>
      <t>)*E</t>
    </r>
    <r>
      <rPr>
        <b/>
        <vertAlign val="subscript"/>
        <sz val="10"/>
        <rFont val="Arial"/>
        <family val="2"/>
      </rPr>
      <t>W</t>
    </r>
    <r>
      <rPr>
        <b/>
        <sz val="10"/>
        <rFont val="Arial"/>
        <family val="2"/>
      </rPr>
      <t xml:space="preserve"> + (r</t>
    </r>
    <r>
      <rPr>
        <b/>
        <vertAlign val="subscript"/>
        <sz val="10"/>
        <rFont val="Arial"/>
        <family val="2"/>
      </rPr>
      <t>1</t>
    </r>
    <r>
      <rPr>
        <b/>
        <sz val="10"/>
        <rFont val="Arial"/>
        <family val="2"/>
      </rPr>
      <t>-r</t>
    </r>
    <r>
      <rPr>
        <b/>
        <vertAlign val="subscript"/>
        <sz val="10"/>
        <rFont val="Arial"/>
        <family val="2"/>
      </rPr>
      <t>2</t>
    </r>
    <r>
      <rPr>
        <b/>
        <sz val="10"/>
        <rFont val="Arial"/>
        <family val="2"/>
      </rPr>
      <t>)*q*E</t>
    </r>
    <r>
      <rPr>
        <b/>
        <vertAlign val="subscript"/>
        <sz val="10"/>
        <rFont val="Arial"/>
        <family val="2"/>
      </rPr>
      <t>V</t>
    </r>
  </si>
  <si>
    <r>
      <t>E = E</t>
    </r>
    <r>
      <rPr>
        <b/>
        <vertAlign val="subscript"/>
        <sz val="10"/>
        <rFont val="Arial"/>
        <family val="2"/>
      </rPr>
      <t>V</t>
    </r>
    <r>
      <rPr>
        <b/>
        <sz val="10"/>
        <rFont val="Arial"/>
        <family val="2"/>
      </rPr>
      <t xml:space="preserve"> + r</t>
    </r>
    <r>
      <rPr>
        <b/>
        <vertAlign val="subscript"/>
        <sz val="10"/>
        <rFont val="Arial"/>
        <family val="2"/>
      </rPr>
      <t>2</t>
    </r>
    <r>
      <rPr>
        <b/>
        <sz val="10"/>
        <rFont val="Arial"/>
        <family val="2"/>
      </rPr>
      <t>*E</t>
    </r>
    <r>
      <rPr>
        <b/>
        <vertAlign val="subscript"/>
        <sz val="10"/>
        <rFont val="Arial"/>
        <family val="2"/>
      </rPr>
      <t>R</t>
    </r>
    <r>
      <rPr>
        <b/>
        <sz val="10"/>
        <rFont val="Arial"/>
        <family val="2"/>
      </rPr>
      <t xml:space="preserve"> + E</t>
    </r>
    <r>
      <rPr>
        <b/>
        <vertAlign val="subscript"/>
        <sz val="10"/>
        <rFont val="Arial"/>
        <family val="2"/>
      </rPr>
      <t>P</t>
    </r>
    <r>
      <rPr>
        <b/>
        <sz val="10"/>
        <rFont val="Arial"/>
        <family val="2"/>
      </rPr>
      <t xml:space="preserve"> + (1-r</t>
    </r>
    <r>
      <rPr>
        <b/>
        <vertAlign val="subscript"/>
        <sz val="10"/>
        <rFont val="Arial"/>
        <family val="2"/>
      </rPr>
      <t>2</t>
    </r>
    <r>
      <rPr>
        <b/>
        <sz val="10"/>
        <rFont val="Arial"/>
        <family val="2"/>
      </rPr>
      <t>)*E</t>
    </r>
    <r>
      <rPr>
        <b/>
        <vertAlign val="subscript"/>
        <sz val="10"/>
        <rFont val="Arial"/>
        <family val="2"/>
      </rPr>
      <t>W</t>
    </r>
    <r>
      <rPr>
        <b/>
        <sz val="10"/>
        <rFont val="Arial"/>
        <family val="2"/>
      </rPr>
      <t xml:space="preserve"> - r</t>
    </r>
    <r>
      <rPr>
        <b/>
        <vertAlign val="subscript"/>
        <sz val="10"/>
        <rFont val="Arial"/>
        <family val="2"/>
      </rPr>
      <t>2</t>
    </r>
    <r>
      <rPr>
        <b/>
        <sz val="10"/>
        <rFont val="Arial"/>
        <family val="2"/>
      </rPr>
      <t>*E</t>
    </r>
    <r>
      <rPr>
        <b/>
        <vertAlign val="subscript"/>
        <sz val="10"/>
        <rFont val="Arial"/>
        <family val="2"/>
      </rPr>
      <t>V</t>
    </r>
  </si>
  <si>
    <t>Calculation model for test of allocation approaches</t>
  </si>
  <si>
    <t>The initial evaluation of the allocation approaches was performed as follows:</t>
  </si>
  <si>
    <t xml:space="preserve">
Purpose of evaluation</t>
  </si>
  <si>
    <t xml:space="preserve">
Overview of the calculation tool</t>
  </si>
  <si>
    <t>Scope and method for initial evaluation performed within SCA</t>
  </si>
  <si>
    <t>In 14067 changed lenght of fibres in recycled paper is mentioned as one type of situation where this method is recommended to use.
Includes credit/debits for collection of materials to recycling.</t>
  </si>
  <si>
    <r>
      <t>E= (1-r)*E</t>
    </r>
    <r>
      <rPr>
        <vertAlign val="subscript"/>
        <sz val="10"/>
        <rFont val="Arial"/>
        <family val="2"/>
      </rPr>
      <t>V</t>
    </r>
    <r>
      <rPr>
        <sz val="10"/>
        <rFont val="Arial"/>
        <family val="2"/>
      </rPr>
      <t>+r*E</t>
    </r>
    <r>
      <rPr>
        <vertAlign val="subscript"/>
        <sz val="10"/>
        <rFont val="Arial"/>
        <family val="2"/>
      </rPr>
      <t>R</t>
    </r>
    <r>
      <rPr>
        <sz val="10"/>
        <rFont val="Arial"/>
        <family val="2"/>
      </rPr>
      <t>+</t>
    </r>
    <r>
      <rPr>
        <sz val="10"/>
        <rFont val="Arial"/>
        <family val="2"/>
      </rPr>
      <t>r</t>
    </r>
    <r>
      <rPr>
        <vertAlign val="subscript"/>
        <sz val="10"/>
        <rFont val="Arial"/>
        <family val="2"/>
      </rPr>
      <t>en</t>
    </r>
    <r>
      <rPr>
        <sz val="10"/>
        <rFont val="Arial"/>
        <family val="2"/>
      </rPr>
      <t>*(E</t>
    </r>
    <r>
      <rPr>
        <vertAlign val="subscript"/>
        <sz val="10"/>
        <rFont val="Arial"/>
        <family val="2"/>
      </rPr>
      <t>CREDIT</t>
    </r>
    <r>
      <rPr>
        <sz val="10"/>
        <rFont val="Arial"/>
        <family val="2"/>
      </rPr>
      <t>)+(1-r-r</t>
    </r>
    <r>
      <rPr>
        <vertAlign val="subscript"/>
        <sz val="10"/>
        <rFont val="Arial"/>
        <family val="2"/>
      </rPr>
      <t>en</t>
    </r>
    <r>
      <rPr>
        <sz val="10"/>
        <rFont val="Arial"/>
        <family val="2"/>
      </rPr>
      <t>)*E</t>
    </r>
    <r>
      <rPr>
        <vertAlign val="subscript"/>
        <sz val="10"/>
        <rFont val="Arial"/>
        <family val="2"/>
      </rPr>
      <t>W</t>
    </r>
  </si>
  <si>
    <r>
      <t>For 100% virgin material:</t>
    </r>
    <r>
      <rPr>
        <vertAlign val="subscript"/>
        <sz val="10"/>
        <rFont val="Arial"/>
        <family val="2"/>
      </rPr>
      <t xml:space="preserve"> 
</t>
    </r>
    <r>
      <rPr>
        <sz val="10"/>
        <rFont val="Arial"/>
        <family val="2"/>
      </rPr>
      <t>E=E</t>
    </r>
    <r>
      <rPr>
        <vertAlign val="subscript"/>
        <sz val="10"/>
        <rFont val="Arial"/>
        <family val="2"/>
      </rPr>
      <t>V</t>
    </r>
    <r>
      <rPr>
        <sz val="10"/>
        <rFont val="Arial"/>
        <family val="2"/>
      </rPr>
      <t>+(1-r</t>
    </r>
    <r>
      <rPr>
        <vertAlign val="subscript"/>
        <sz val="10"/>
        <rFont val="Arial"/>
        <family val="2"/>
      </rPr>
      <t>2</t>
    </r>
    <r>
      <rPr>
        <sz val="10"/>
        <rFont val="Arial"/>
        <family val="2"/>
      </rPr>
      <t>)*E</t>
    </r>
    <r>
      <rPr>
        <vertAlign val="subscript"/>
        <sz val="10"/>
        <rFont val="Arial"/>
        <family val="2"/>
      </rPr>
      <t>W</t>
    </r>
    <r>
      <rPr>
        <sz val="10"/>
        <rFont val="Arial"/>
        <family val="2"/>
      </rPr>
      <t>-r</t>
    </r>
    <r>
      <rPr>
        <vertAlign val="subscript"/>
        <sz val="10"/>
        <rFont val="Arial"/>
        <family val="2"/>
      </rPr>
      <t>2</t>
    </r>
    <r>
      <rPr>
        <sz val="10"/>
        <rFont val="Arial"/>
        <family val="2"/>
      </rPr>
      <t>*q*E</t>
    </r>
    <r>
      <rPr>
        <vertAlign val="subscript"/>
        <sz val="10"/>
        <rFont val="Arial"/>
        <family val="2"/>
      </rPr>
      <t>V</t>
    </r>
    <r>
      <rPr>
        <sz val="10"/>
        <rFont val="Arial"/>
        <family val="2"/>
      </rPr>
      <t xml:space="preserve">
For recycled part of material: 
E=r</t>
    </r>
    <r>
      <rPr>
        <vertAlign val="subscript"/>
        <sz val="10"/>
        <rFont val="Arial"/>
        <family val="2"/>
      </rPr>
      <t>1</t>
    </r>
    <r>
      <rPr>
        <sz val="10"/>
        <rFont val="Arial"/>
        <family val="2"/>
      </rPr>
      <t>*E</t>
    </r>
    <r>
      <rPr>
        <vertAlign val="subscript"/>
        <sz val="10"/>
        <rFont val="Arial"/>
        <family val="2"/>
      </rPr>
      <t>R</t>
    </r>
    <r>
      <rPr>
        <sz val="10"/>
        <rFont val="Arial"/>
        <family val="2"/>
      </rPr>
      <t>+(1-r</t>
    </r>
    <r>
      <rPr>
        <vertAlign val="subscript"/>
        <sz val="10"/>
        <rFont val="Arial"/>
        <family val="2"/>
      </rPr>
      <t>2</t>
    </r>
    <r>
      <rPr>
        <sz val="10"/>
        <rFont val="Arial"/>
        <family val="2"/>
      </rPr>
      <t>)*E</t>
    </r>
    <r>
      <rPr>
        <vertAlign val="subscript"/>
        <sz val="10"/>
        <rFont val="Arial"/>
        <family val="2"/>
      </rPr>
      <t>W</t>
    </r>
    <r>
      <rPr>
        <sz val="10"/>
        <rFont val="Arial"/>
        <family val="2"/>
      </rPr>
      <t>+r</t>
    </r>
    <r>
      <rPr>
        <vertAlign val="subscript"/>
        <sz val="10"/>
        <rFont val="Arial"/>
        <family val="2"/>
      </rPr>
      <t>1</t>
    </r>
    <r>
      <rPr>
        <sz val="10"/>
        <rFont val="Arial"/>
        <family val="2"/>
      </rPr>
      <t>*q*E</t>
    </r>
    <r>
      <rPr>
        <vertAlign val="subscript"/>
        <sz val="10"/>
        <rFont val="Arial"/>
        <family val="2"/>
      </rPr>
      <t xml:space="preserve">V
</t>
    </r>
    <r>
      <rPr>
        <sz val="10"/>
        <rFont val="Arial"/>
        <family val="2"/>
      </rPr>
      <t>Summarized formula including proportion of recycled content:
E=(1-r</t>
    </r>
    <r>
      <rPr>
        <vertAlign val="subscript"/>
        <sz val="10"/>
        <rFont val="Arial"/>
        <family val="2"/>
      </rPr>
      <t>1</t>
    </r>
    <r>
      <rPr>
        <sz val="10"/>
        <rFont val="Arial"/>
        <family val="2"/>
      </rPr>
      <t>)*E</t>
    </r>
    <r>
      <rPr>
        <vertAlign val="subscript"/>
        <sz val="10"/>
        <rFont val="Arial"/>
        <family val="2"/>
      </rPr>
      <t>V</t>
    </r>
    <r>
      <rPr>
        <sz val="10"/>
        <rFont val="Arial"/>
        <family val="2"/>
      </rPr>
      <t>+r</t>
    </r>
    <r>
      <rPr>
        <vertAlign val="subscript"/>
        <sz val="10"/>
        <rFont val="Arial"/>
        <family val="2"/>
      </rPr>
      <t>1</t>
    </r>
    <r>
      <rPr>
        <sz val="10"/>
        <rFont val="Arial"/>
        <family val="2"/>
      </rPr>
      <t>*E</t>
    </r>
    <r>
      <rPr>
        <vertAlign val="subscript"/>
        <sz val="10"/>
        <rFont val="Arial"/>
        <family val="2"/>
      </rPr>
      <t>R</t>
    </r>
    <r>
      <rPr>
        <sz val="10"/>
        <rFont val="Arial"/>
        <family val="2"/>
      </rPr>
      <t>+(1-r</t>
    </r>
    <r>
      <rPr>
        <vertAlign val="subscript"/>
        <sz val="10"/>
        <rFont val="Arial"/>
        <family val="2"/>
      </rPr>
      <t>2</t>
    </r>
    <r>
      <rPr>
        <sz val="10"/>
        <rFont val="Arial"/>
        <family val="2"/>
      </rPr>
      <t>)*E</t>
    </r>
    <r>
      <rPr>
        <vertAlign val="subscript"/>
        <sz val="10"/>
        <rFont val="Arial"/>
        <family val="2"/>
      </rPr>
      <t>W</t>
    </r>
    <r>
      <rPr>
        <sz val="10"/>
        <rFont val="Arial"/>
        <family val="2"/>
      </rPr>
      <t>+(r</t>
    </r>
    <r>
      <rPr>
        <vertAlign val="subscript"/>
        <sz val="10"/>
        <rFont val="Arial"/>
        <family val="2"/>
      </rPr>
      <t>1</t>
    </r>
    <r>
      <rPr>
        <sz val="10"/>
        <rFont val="Arial"/>
        <family val="2"/>
      </rPr>
      <t>-r</t>
    </r>
    <r>
      <rPr>
        <vertAlign val="subscript"/>
        <sz val="10"/>
        <rFont val="Arial"/>
        <family val="2"/>
      </rPr>
      <t>2</t>
    </r>
    <r>
      <rPr>
        <sz val="10"/>
        <rFont val="Arial"/>
        <family val="2"/>
      </rPr>
      <t>)*q*E</t>
    </r>
    <r>
      <rPr>
        <vertAlign val="subscript"/>
        <sz val="10"/>
        <rFont val="Arial"/>
        <family val="2"/>
      </rPr>
      <t>V</t>
    </r>
  </si>
  <si>
    <t>Supported by many in the the metal industry according to GHC doc. Not applicable for paper products</t>
  </si>
  <si>
    <r>
      <t>E=(1-r</t>
    </r>
    <r>
      <rPr>
        <vertAlign val="subscript"/>
        <sz val="10"/>
        <rFont val="Arial"/>
        <family val="2"/>
      </rPr>
      <t>2</t>
    </r>
    <r>
      <rPr>
        <sz val="10"/>
        <rFont val="Arial"/>
        <family val="2"/>
      </rPr>
      <t>)*E</t>
    </r>
    <r>
      <rPr>
        <vertAlign val="subscript"/>
        <sz val="10"/>
        <rFont val="Arial"/>
        <family val="2"/>
      </rPr>
      <t>V</t>
    </r>
    <r>
      <rPr>
        <sz val="10"/>
        <rFont val="Arial"/>
        <family val="2"/>
      </rPr>
      <t>+(1-r</t>
    </r>
    <r>
      <rPr>
        <vertAlign val="subscript"/>
        <sz val="10"/>
        <rFont val="Arial"/>
        <family val="2"/>
      </rPr>
      <t>2</t>
    </r>
    <r>
      <rPr>
        <sz val="10"/>
        <rFont val="Arial"/>
        <family val="2"/>
      </rPr>
      <t>)*E</t>
    </r>
    <r>
      <rPr>
        <vertAlign val="subscript"/>
        <sz val="10"/>
        <rFont val="Arial"/>
        <family val="2"/>
      </rPr>
      <t>W</t>
    </r>
    <r>
      <rPr>
        <sz val="10"/>
        <rFont val="Arial"/>
        <family val="2"/>
      </rPr>
      <t>+r</t>
    </r>
    <r>
      <rPr>
        <vertAlign val="subscript"/>
        <sz val="10"/>
        <rFont val="Arial"/>
        <family val="2"/>
      </rPr>
      <t>2</t>
    </r>
    <r>
      <rPr>
        <sz val="10"/>
        <rFont val="Arial"/>
        <family val="2"/>
      </rPr>
      <t>*E</t>
    </r>
    <r>
      <rPr>
        <vertAlign val="subscript"/>
        <sz val="10"/>
        <rFont val="Arial"/>
        <family val="2"/>
      </rPr>
      <t>R</t>
    </r>
    <r>
      <rPr>
        <sz val="10"/>
        <rFont val="Arial"/>
        <family val="2"/>
      </rPr>
      <t/>
    </r>
  </si>
  <si>
    <r>
      <t>E= (1-r</t>
    </r>
    <r>
      <rPr>
        <vertAlign val="subscript"/>
        <sz val="10"/>
        <rFont val="Arial"/>
        <family val="2"/>
      </rPr>
      <t>1</t>
    </r>
    <r>
      <rPr>
        <sz val="10"/>
        <rFont val="Arial"/>
        <family val="2"/>
      </rPr>
      <t>)*E</t>
    </r>
    <r>
      <rPr>
        <vertAlign val="subscript"/>
        <sz val="10"/>
        <rFont val="Arial"/>
        <family val="2"/>
      </rPr>
      <t>V</t>
    </r>
    <r>
      <rPr>
        <sz val="10"/>
        <rFont val="Arial"/>
        <family val="2"/>
      </rPr>
      <t>+r</t>
    </r>
    <r>
      <rPr>
        <vertAlign val="subscript"/>
        <sz val="10"/>
        <rFont val="Arial"/>
        <family val="2"/>
      </rPr>
      <t>1</t>
    </r>
    <r>
      <rPr>
        <sz val="10"/>
        <rFont val="Arial"/>
        <family val="2"/>
      </rPr>
      <t>*E</t>
    </r>
    <r>
      <rPr>
        <vertAlign val="subscript"/>
        <sz val="10"/>
        <rFont val="Arial"/>
        <family val="2"/>
      </rPr>
      <t>R</t>
    </r>
    <r>
      <rPr>
        <sz val="10"/>
        <rFont val="Arial"/>
        <family val="2"/>
      </rPr>
      <t>+(1-r)*E</t>
    </r>
    <r>
      <rPr>
        <vertAlign val="subscript"/>
        <sz val="10"/>
        <rFont val="Arial"/>
        <family val="2"/>
      </rPr>
      <t>W</t>
    </r>
  </si>
  <si>
    <r>
      <t>E=E</t>
    </r>
    <r>
      <rPr>
        <vertAlign val="subscript"/>
        <sz val="10"/>
        <rFont val="Arial"/>
        <family val="2"/>
      </rPr>
      <t>V</t>
    </r>
    <r>
      <rPr>
        <sz val="10"/>
        <rFont val="Arial"/>
        <family val="2"/>
      </rPr>
      <t>+(1-r</t>
    </r>
    <r>
      <rPr>
        <vertAlign val="subscript"/>
        <sz val="10"/>
        <rFont val="Arial"/>
        <family val="2"/>
      </rPr>
      <t>2</t>
    </r>
    <r>
      <rPr>
        <sz val="10"/>
        <rFont val="Arial"/>
        <family val="2"/>
      </rPr>
      <t>)*E</t>
    </r>
    <r>
      <rPr>
        <vertAlign val="subscript"/>
        <sz val="10"/>
        <rFont val="Arial"/>
        <family val="2"/>
      </rPr>
      <t>W</t>
    </r>
    <r>
      <rPr>
        <sz val="10"/>
        <rFont val="Arial"/>
        <family val="2"/>
      </rPr>
      <t>+r</t>
    </r>
    <r>
      <rPr>
        <vertAlign val="subscript"/>
        <sz val="10"/>
        <rFont val="Arial"/>
        <family val="2"/>
      </rPr>
      <t>2</t>
    </r>
    <r>
      <rPr>
        <sz val="10"/>
        <rFont val="Arial"/>
        <family val="2"/>
      </rPr>
      <t>*E</t>
    </r>
    <r>
      <rPr>
        <vertAlign val="subscript"/>
        <sz val="10"/>
        <rFont val="Arial"/>
        <family val="2"/>
      </rPr>
      <t>R</t>
    </r>
    <r>
      <rPr>
        <sz val="10"/>
        <rFont val="Arial"/>
        <family val="2"/>
      </rPr>
      <t>-r</t>
    </r>
    <r>
      <rPr>
        <vertAlign val="subscript"/>
        <sz val="10"/>
        <rFont val="Arial"/>
        <family val="2"/>
      </rPr>
      <t>2</t>
    </r>
    <r>
      <rPr>
        <sz val="10"/>
        <rFont val="Arial"/>
        <family val="2"/>
      </rPr>
      <t>*EV
which is the same as
E=(1-r</t>
    </r>
    <r>
      <rPr>
        <vertAlign val="subscript"/>
        <sz val="10"/>
        <rFont val="Arial"/>
        <family val="2"/>
      </rPr>
      <t>2</t>
    </r>
    <r>
      <rPr>
        <sz val="10"/>
        <rFont val="Arial"/>
        <family val="2"/>
      </rPr>
      <t>)*E</t>
    </r>
    <r>
      <rPr>
        <vertAlign val="subscript"/>
        <sz val="10"/>
        <rFont val="Arial"/>
        <family val="2"/>
      </rPr>
      <t>V</t>
    </r>
    <r>
      <rPr>
        <sz val="10"/>
        <rFont val="Arial"/>
        <family val="2"/>
      </rPr>
      <t>+(1-r</t>
    </r>
    <r>
      <rPr>
        <vertAlign val="subscript"/>
        <sz val="10"/>
        <rFont val="Arial"/>
        <family val="2"/>
      </rPr>
      <t>2</t>
    </r>
    <r>
      <rPr>
        <sz val="10"/>
        <rFont val="Arial"/>
        <family val="2"/>
      </rPr>
      <t>)*E</t>
    </r>
    <r>
      <rPr>
        <vertAlign val="subscript"/>
        <sz val="10"/>
        <rFont val="Arial"/>
        <family val="2"/>
      </rPr>
      <t>W</t>
    </r>
    <r>
      <rPr>
        <sz val="10"/>
        <rFont val="Arial"/>
        <family val="2"/>
      </rPr>
      <t>+r</t>
    </r>
    <r>
      <rPr>
        <vertAlign val="subscript"/>
        <sz val="10"/>
        <rFont val="Arial"/>
        <family val="2"/>
      </rPr>
      <t>2</t>
    </r>
    <r>
      <rPr>
        <sz val="10"/>
        <rFont val="Arial"/>
        <family val="2"/>
      </rPr>
      <t>*E</t>
    </r>
    <r>
      <rPr>
        <vertAlign val="subscript"/>
        <sz val="10"/>
        <rFont val="Arial"/>
        <family val="2"/>
      </rPr>
      <t>R</t>
    </r>
    <r>
      <rPr>
        <sz val="10"/>
        <rFont val="Arial"/>
        <family val="2"/>
      </rPr>
      <t/>
    </r>
  </si>
  <si>
    <t>0-100 Method
The end-of-life approach
Claims to be the same as the recyclability substitution approach in the ILCD handbook and the closed loop method defined in ISO 14044 shown with examples in 14049</t>
  </si>
  <si>
    <r>
      <t>E=(1-r)*(E</t>
    </r>
    <r>
      <rPr>
        <vertAlign val="subscript"/>
        <sz val="10"/>
        <rFont val="Arial"/>
        <family val="2"/>
      </rPr>
      <t>V</t>
    </r>
    <r>
      <rPr>
        <sz val="10"/>
        <rFont val="Arial"/>
        <family val="2"/>
      </rPr>
      <t>+E</t>
    </r>
    <r>
      <rPr>
        <vertAlign val="subscript"/>
        <sz val="10"/>
        <rFont val="Arial"/>
        <family val="2"/>
      </rPr>
      <t>W</t>
    </r>
    <r>
      <rPr>
        <sz val="10"/>
        <rFont val="Arial"/>
        <family val="2"/>
      </rPr>
      <t>)+E</t>
    </r>
    <r>
      <rPr>
        <vertAlign val="subscript"/>
        <sz val="10"/>
        <rFont val="Arial"/>
        <family val="2"/>
      </rPr>
      <t>R</t>
    </r>
    <r>
      <rPr>
        <sz val="10"/>
        <rFont val="Arial"/>
        <family val="2"/>
      </rPr>
      <t>*r</t>
    </r>
  </si>
  <si>
    <t xml:space="preserve">* Needs agreement of what data to use for repulping
</t>
  </si>
  <si>
    <t>© SCA Hygiene Products, 2012. Please do not use or reproduce without prior permission from SCA.</t>
  </si>
  <si>
    <t>Summary of conclusions from initial testing 
by SCA project group</t>
  </si>
  <si>
    <t>Other comments</t>
  </si>
  <si>
    <t xml:space="preserve">Conclusions from own testing </t>
  </si>
  <si>
    <t>Comments on formula translated into common notation</t>
  </si>
  <si>
    <r>
      <t>When a product consists of 100% virgin material:
EM=EV+EEoL-R*A*EV
(row 1636) When recycled material enters a product system, such recycled material may carry an environmental burden if a recycling credit has previously been given to the product system that recycled material comes from.
(row 1594) As for the GHG emissions of the unit processes of final disposal/recycling, allocation can be avoided by process subdivision.
(row 1596) One possible way of process subdivision is the for GHG-emissions tied to the final disposal/recycling to be split into a component E</t>
    </r>
    <r>
      <rPr>
        <vertAlign val="subscript"/>
        <sz val="10"/>
        <rFont val="Arial"/>
        <family val="2"/>
      </rPr>
      <t xml:space="preserve">EoL </t>
    </r>
    <r>
      <rPr>
        <sz val="10"/>
        <rFont val="Arial"/>
        <family val="2"/>
      </rPr>
      <t>charged to the system under study and a component E</t>
    </r>
    <r>
      <rPr>
        <vertAlign val="subscript"/>
        <sz val="10"/>
        <rFont val="Arial"/>
        <family val="2"/>
      </rPr>
      <t>pp</t>
    </r>
    <r>
      <rPr>
        <sz val="10"/>
        <rFont val="Arial"/>
        <family val="2"/>
      </rPr>
      <t xml:space="preserve"> charged to the product system which uses the recycled material. Epp are the GHG emissions tied to the pre-processing of the recycled material in order to fulfil the quality requirments of the substituted primary material.</t>
    </r>
  </si>
  <si>
    <t>No formula in description!</t>
  </si>
  <si>
    <t>Market value are never below zero for wastepaper? Impact of primary production and recycling equally distributed to products along the life cycle. Wastemanagement is not allocated.</t>
  </si>
  <si>
    <t>Similar as the consequential approach described in the ILCD handbook, but with formula in description.</t>
  </si>
  <si>
    <r>
      <t>ER</t>
    </r>
    <r>
      <rPr>
        <vertAlign val="subscript"/>
        <sz val="10"/>
        <rFont val="Arial"/>
        <family val="2"/>
      </rPr>
      <t>EOL</t>
    </r>
  </si>
  <si>
    <t>r2*(EREOL-q*EV)</t>
  </si>
  <si>
    <t>LCI of average recycling process of sector (pulp from recovered paper)</t>
  </si>
  <si>
    <t>LCI of recycling process (pulp from recovered paper)</t>
  </si>
  <si>
    <t>LCI of papermaking process (including paper machine and converting)</t>
  </si>
  <si>
    <r>
      <t>E = (1-r</t>
    </r>
    <r>
      <rPr>
        <b/>
        <vertAlign val="subscript"/>
        <sz val="10"/>
        <rFont val="Arial"/>
        <family val="2"/>
      </rPr>
      <t>1</t>
    </r>
    <r>
      <rPr>
        <b/>
        <sz val="10"/>
        <rFont val="Arial"/>
        <family val="2"/>
      </rPr>
      <t>)*E</t>
    </r>
    <r>
      <rPr>
        <b/>
        <vertAlign val="subscript"/>
        <sz val="10"/>
        <rFont val="Arial"/>
        <family val="2"/>
      </rPr>
      <t>V</t>
    </r>
    <r>
      <rPr>
        <b/>
        <sz val="10"/>
        <rFont val="Arial"/>
        <family val="2"/>
      </rPr>
      <t xml:space="preserve"> + r</t>
    </r>
    <r>
      <rPr>
        <b/>
        <vertAlign val="subscript"/>
        <sz val="10"/>
        <rFont val="Arial"/>
        <family val="2"/>
      </rPr>
      <t>1</t>
    </r>
    <r>
      <rPr>
        <b/>
        <sz val="10"/>
        <rFont val="Arial"/>
        <family val="2"/>
      </rPr>
      <t>*E</t>
    </r>
    <r>
      <rPr>
        <b/>
        <vertAlign val="subscript"/>
        <sz val="10"/>
        <rFont val="Arial"/>
        <family val="2"/>
      </rPr>
      <t>R</t>
    </r>
    <r>
      <rPr>
        <b/>
        <sz val="10"/>
        <rFont val="Arial"/>
        <family val="2"/>
      </rPr>
      <t xml:space="preserve"> + E</t>
    </r>
    <r>
      <rPr>
        <b/>
        <vertAlign val="subscript"/>
        <sz val="10"/>
        <rFont val="Arial"/>
        <family val="2"/>
      </rPr>
      <t>P</t>
    </r>
    <r>
      <rPr>
        <b/>
        <sz val="10"/>
        <rFont val="Arial"/>
        <family val="2"/>
      </rPr>
      <t xml:space="preserve"> + (1-r</t>
    </r>
    <r>
      <rPr>
        <b/>
        <vertAlign val="subscript"/>
        <sz val="10"/>
        <rFont val="Arial"/>
        <family val="2"/>
      </rPr>
      <t>2</t>
    </r>
    <r>
      <rPr>
        <b/>
        <sz val="10"/>
        <rFont val="Arial"/>
        <family val="2"/>
      </rPr>
      <t>)*E</t>
    </r>
    <r>
      <rPr>
        <b/>
        <vertAlign val="subscript"/>
        <sz val="10"/>
        <rFont val="Arial"/>
        <family val="2"/>
      </rPr>
      <t>W</t>
    </r>
    <r>
      <rPr>
        <b/>
        <sz val="10"/>
        <rFont val="Arial"/>
        <family val="2"/>
      </rPr>
      <t xml:space="preserve"> + r</t>
    </r>
    <r>
      <rPr>
        <b/>
        <vertAlign val="subscript"/>
        <sz val="10"/>
        <rFont val="Arial"/>
        <family val="2"/>
      </rPr>
      <t>2</t>
    </r>
    <r>
      <rPr>
        <b/>
        <sz val="10"/>
        <rFont val="Arial"/>
        <family val="2"/>
      </rPr>
      <t>*(E</t>
    </r>
    <r>
      <rPr>
        <b/>
        <vertAlign val="subscript"/>
        <sz val="10"/>
        <rFont val="Arial"/>
        <family val="2"/>
      </rPr>
      <t>REOL</t>
    </r>
    <r>
      <rPr>
        <b/>
        <sz val="10"/>
        <rFont val="Arial"/>
        <family val="2"/>
      </rPr>
      <t>-q*E</t>
    </r>
    <r>
      <rPr>
        <b/>
        <vertAlign val="subscript"/>
        <sz val="10"/>
        <rFont val="Arial"/>
        <family val="2"/>
      </rPr>
      <t>V</t>
    </r>
    <r>
      <rPr>
        <b/>
        <sz val="10"/>
        <rFont val="Arial"/>
        <family val="2"/>
      </rPr>
      <t>)</t>
    </r>
  </si>
  <si>
    <r>
      <t>E=(1-r)*E</t>
    </r>
    <r>
      <rPr>
        <vertAlign val="subscript"/>
        <sz val="10"/>
        <rFont val="Arial"/>
        <family val="2"/>
      </rPr>
      <t>V</t>
    </r>
    <r>
      <rPr>
        <sz val="10"/>
        <rFont val="Arial"/>
        <family val="2"/>
      </rPr>
      <t>+r*E</t>
    </r>
    <r>
      <rPr>
        <vertAlign val="subscript"/>
        <sz val="10"/>
        <rFont val="Arial"/>
        <family val="2"/>
      </rPr>
      <t>R</t>
    </r>
    <r>
      <rPr>
        <sz val="10"/>
        <rFont val="Arial"/>
        <family val="2"/>
      </rPr>
      <t>+(1-r</t>
    </r>
    <r>
      <rPr>
        <vertAlign val="subscript"/>
        <sz val="10"/>
        <rFont val="Arial"/>
        <family val="2"/>
      </rPr>
      <t>2</t>
    </r>
    <r>
      <rPr>
        <sz val="10"/>
        <rFont val="Arial"/>
        <family val="2"/>
      </rPr>
      <t>)*E</t>
    </r>
    <r>
      <rPr>
        <vertAlign val="subscript"/>
        <sz val="10"/>
        <rFont val="Arial"/>
        <family val="2"/>
      </rPr>
      <t>W</t>
    </r>
    <r>
      <rPr>
        <sz val="11"/>
        <rFont val="Arial"/>
        <family val="2"/>
      </rPr>
      <t/>
    </r>
  </si>
  <si>
    <t>Assumes indefinite numbers of recycling and equal quality of primary and recycled material.
Not robust againts changes in market price =&gt; Different choice of alloction depending on person and time.</t>
  </si>
  <si>
    <t>Yes</t>
  </si>
  <si>
    <t>No</t>
  </si>
  <si>
    <t>Rewards recycled content when ER&lt;EV</t>
  </si>
  <si>
    <t>Rewards recycled content also when ER&gt;EV</t>
  </si>
  <si>
    <t>Depends on a. High quality of recycled pulp: recycled content is punished. Low quality: recycled content is rewarded</t>
  </si>
  <si>
    <t>Show difference on shelf (same product category, e.g. toilet paper vs. toilet paper)</t>
  </si>
  <si>
    <t>Values to be agreed</t>
  </si>
  <si>
    <t>n.a.</t>
  </si>
  <si>
    <t>EV for fibre loss compensation</t>
  </si>
  <si>
    <t>What recycling rate (r2) to use.
What EV to use if 100% recycled product.
What ER to use (business average?)</t>
  </si>
  <si>
    <t>What recycling rate (r) to use.
What rEN to use.
All parameters for credit from energy recovery to agree</t>
  </si>
  <si>
    <t>What recycling rate (r) to use.</t>
  </si>
  <si>
    <t>Yes, but depends on a. Gives 'wrong' signals: High recycled content will get higher absolute impact if a is high even if ER&lt;EV</t>
  </si>
  <si>
    <t>Yes. Also differences related to recycled content</t>
  </si>
  <si>
    <t>Improvement in EV
Improvement in ER
Improvement in EP
Improvement in EW</t>
  </si>
  <si>
    <t>Improvement in EV
Improvement in ER
Improvement in EP
Improvement in EW
Recipe (recycled content)
Collection rate</t>
  </si>
  <si>
    <t xml:space="preserve">Improvement in EP
Improvement in EW
</t>
  </si>
  <si>
    <t>Improvements in specific company leading to better LCA results of own product</t>
  </si>
  <si>
    <t>Limited. Only differences in EP count</t>
  </si>
  <si>
    <t>Yes. But recipe will not show up</t>
  </si>
  <si>
    <t>Improvement in EV
Improvement in ER
Improvement in EP
Improvement in EW
Recipe (recycled content)</t>
  </si>
  <si>
    <t>Yes. Also recipe will show up</t>
  </si>
  <si>
    <t>What recycling rate (r) to use. What ER to use even if 100 % virgin product.
What EV to use if 100 % recycled product</t>
  </si>
  <si>
    <t>Yes. But recipe will not show up. Improvement in EV and ER only partly</t>
  </si>
  <si>
    <t>Improvement in EV
Improvement in ER
Improvement in EP
Improvement in EW
Collection rate</t>
  </si>
  <si>
    <t>Other remarks</t>
  </si>
  <si>
    <r>
      <t>r</t>
    </r>
    <r>
      <rPr>
        <vertAlign val="subscript"/>
        <sz val="10"/>
        <rFont val="Arial"/>
        <family val="2"/>
      </rPr>
      <t>2</t>
    </r>
    <r>
      <rPr>
        <sz val="10"/>
        <rFont val="Arial"/>
        <family val="2"/>
      </rPr>
      <t>*ER</t>
    </r>
  </si>
  <si>
    <r>
      <t>(1-r</t>
    </r>
    <r>
      <rPr>
        <vertAlign val="subscript"/>
        <sz val="10"/>
        <rFont val="Arial"/>
        <family val="2"/>
      </rPr>
      <t>2</t>
    </r>
    <r>
      <rPr>
        <sz val="10"/>
        <rFont val="Arial"/>
        <family val="2"/>
      </rPr>
      <t>)*EV</t>
    </r>
  </si>
  <si>
    <t>NB! Formulas not linked to other sheets!!!</t>
  </si>
  <si>
    <t>Rewards collection when ER&lt;EV</t>
  </si>
  <si>
    <t>Rewards collection also when ER&gt;EV</t>
  </si>
  <si>
    <t>Depends on q. The higher quality of recycled pulp, the higher reward for collection. When low quality, collection is punished.</t>
  </si>
  <si>
    <t>Yes, with lower impact from waste</t>
  </si>
  <si>
    <t>Yes, as long as the lowered impact from waste is bigger than the increase from material production.</t>
  </si>
  <si>
    <t>Small rewards but depends on q. The higher quality of recycled pulp, the higher reward for collection. When low quality, collection is punished.</t>
  </si>
  <si>
    <t>Double counting of ER. Method behaves more logical but gives slight higher absolute values.</t>
  </si>
  <si>
    <t>What to base a (allocation factor) on.
EV to use for credit, collection rate r2</t>
  </si>
  <si>
    <t xml:space="preserve">What quality factor q to use.
EV or ER needed for credit even if 100% of virgin or recycling,  collection rate r2 </t>
  </si>
  <si>
    <r>
      <t>What quality factor q to use.
What EV to use for credit
What ER</t>
    </r>
    <r>
      <rPr>
        <vertAlign val="subscript"/>
        <sz val="10"/>
        <color theme="1"/>
        <rFont val="Arial"/>
        <family val="2"/>
      </rPr>
      <t>EOL</t>
    </r>
    <r>
      <rPr>
        <sz val="10"/>
        <color theme="1"/>
        <rFont val="Arial"/>
        <family val="2"/>
      </rPr>
      <t xml:space="preserve"> to use (business average?),  collection rate r2</t>
    </r>
  </si>
  <si>
    <t>Improvement in EV (partly)
Improvement in EP
Improvement in EW
Recycled content
(Collection rate)</t>
  </si>
  <si>
    <t>a</t>
  </si>
  <si>
    <t>(r1-r2)*a*EV</t>
  </si>
  <si>
    <r>
      <t>E = (1-r</t>
    </r>
    <r>
      <rPr>
        <b/>
        <vertAlign val="subscript"/>
        <sz val="10"/>
        <rFont val="Arial"/>
        <family val="2"/>
      </rPr>
      <t>1</t>
    </r>
    <r>
      <rPr>
        <b/>
        <sz val="10"/>
        <rFont val="Arial"/>
        <family val="2"/>
      </rPr>
      <t>)*E</t>
    </r>
    <r>
      <rPr>
        <b/>
        <vertAlign val="subscript"/>
        <sz val="10"/>
        <rFont val="Arial"/>
        <family val="2"/>
      </rPr>
      <t>V</t>
    </r>
    <r>
      <rPr>
        <b/>
        <sz val="10"/>
        <rFont val="Arial"/>
        <family val="2"/>
      </rPr>
      <t xml:space="preserve"> + r</t>
    </r>
    <r>
      <rPr>
        <b/>
        <vertAlign val="subscript"/>
        <sz val="10"/>
        <rFont val="Arial"/>
        <family val="2"/>
      </rPr>
      <t>1</t>
    </r>
    <r>
      <rPr>
        <b/>
        <sz val="10"/>
        <rFont val="Arial"/>
        <family val="2"/>
      </rPr>
      <t>*E</t>
    </r>
    <r>
      <rPr>
        <b/>
        <vertAlign val="subscript"/>
        <sz val="10"/>
        <rFont val="Arial"/>
        <family val="2"/>
      </rPr>
      <t>R</t>
    </r>
    <r>
      <rPr>
        <b/>
        <sz val="10"/>
        <rFont val="Arial"/>
        <family val="2"/>
      </rPr>
      <t xml:space="preserve"> + E</t>
    </r>
    <r>
      <rPr>
        <b/>
        <vertAlign val="subscript"/>
        <sz val="10"/>
        <rFont val="Arial"/>
        <family val="2"/>
      </rPr>
      <t>P</t>
    </r>
    <r>
      <rPr>
        <b/>
        <sz val="10"/>
        <rFont val="Arial"/>
        <family val="2"/>
      </rPr>
      <t xml:space="preserve"> + (1-r</t>
    </r>
    <r>
      <rPr>
        <b/>
        <vertAlign val="subscript"/>
        <sz val="10"/>
        <rFont val="Arial"/>
        <family val="2"/>
      </rPr>
      <t>2</t>
    </r>
    <r>
      <rPr>
        <b/>
        <sz val="10"/>
        <rFont val="Arial"/>
        <family val="2"/>
      </rPr>
      <t>)*E</t>
    </r>
    <r>
      <rPr>
        <b/>
        <vertAlign val="subscript"/>
        <sz val="10"/>
        <rFont val="Arial"/>
        <family val="2"/>
      </rPr>
      <t>W</t>
    </r>
    <r>
      <rPr>
        <b/>
        <sz val="10"/>
        <rFont val="Arial"/>
        <family val="2"/>
      </rPr>
      <t xml:space="preserve"> + (r</t>
    </r>
    <r>
      <rPr>
        <b/>
        <vertAlign val="subscript"/>
        <sz val="10"/>
        <rFont val="Arial"/>
        <family val="2"/>
      </rPr>
      <t>1</t>
    </r>
    <r>
      <rPr>
        <b/>
        <sz val="10"/>
        <rFont val="Arial"/>
        <family val="2"/>
      </rPr>
      <t>-r</t>
    </r>
    <r>
      <rPr>
        <b/>
        <vertAlign val="subscript"/>
        <sz val="10"/>
        <rFont val="Arial"/>
        <family val="2"/>
      </rPr>
      <t>2</t>
    </r>
    <r>
      <rPr>
        <b/>
        <sz val="10"/>
        <rFont val="Arial"/>
        <family val="2"/>
      </rPr>
      <t>)*a*E</t>
    </r>
    <r>
      <rPr>
        <b/>
        <vertAlign val="subscript"/>
        <sz val="10"/>
        <rFont val="Arial"/>
        <family val="2"/>
      </rPr>
      <t>V</t>
    </r>
  </si>
  <si>
    <t>Referred to as the 50/50 method from BPX 30-323-0 (ADEME 2011) but with some adaptions made.</t>
  </si>
  <si>
    <r>
      <t>r</t>
    </r>
    <r>
      <rPr>
        <vertAlign val="subscript"/>
        <sz val="10"/>
        <rFont val="Arial"/>
        <family val="2"/>
      </rPr>
      <t>1</t>
    </r>
    <r>
      <rPr>
        <sz val="10"/>
        <rFont val="Arial"/>
        <family val="2"/>
      </rPr>
      <t>/2*ER</t>
    </r>
  </si>
  <si>
    <t>(1-r2/2-rEN)*EW</t>
  </si>
  <si>
    <r>
      <t>r</t>
    </r>
    <r>
      <rPr>
        <vertAlign val="subscript"/>
        <sz val="10"/>
        <rFont val="Arial"/>
        <family val="2"/>
      </rPr>
      <t>2</t>
    </r>
    <r>
      <rPr>
        <sz val="10"/>
        <rFont val="Arial"/>
        <family val="2"/>
      </rPr>
      <t>/2*(EREOL-E*V*q)-rEN*ECRED-r1/2*EW</t>
    </r>
  </si>
  <si>
    <t>r2/2*(EREOL-E*V*q)-rEN*ECRED-r1/2*EW</t>
  </si>
  <si>
    <t>PEF April 2013</t>
  </si>
  <si>
    <r>
      <t>(1-r</t>
    </r>
    <r>
      <rPr>
        <vertAlign val="subscript"/>
        <sz val="10"/>
        <rFont val="Arial"/>
        <family val="2"/>
      </rPr>
      <t>1</t>
    </r>
    <r>
      <rPr>
        <sz val="10"/>
        <rFont val="Arial"/>
        <family val="2"/>
      </rPr>
      <t>)*EV</t>
    </r>
  </si>
  <si>
    <r>
      <t>r</t>
    </r>
    <r>
      <rPr>
        <vertAlign val="subscript"/>
        <sz val="10"/>
        <rFont val="Arial"/>
        <family val="2"/>
      </rPr>
      <t>1</t>
    </r>
    <r>
      <rPr>
        <sz val="10"/>
        <rFont val="Arial"/>
        <family val="2"/>
      </rPr>
      <t>*ER</t>
    </r>
  </si>
  <si>
    <r>
      <t>E = (1-r</t>
    </r>
    <r>
      <rPr>
        <b/>
        <vertAlign val="subscript"/>
        <sz val="10"/>
        <rFont val="Arial"/>
        <family val="2"/>
      </rPr>
      <t>1</t>
    </r>
    <r>
      <rPr>
        <b/>
        <sz val="10"/>
        <rFont val="Arial"/>
        <family val="2"/>
      </rPr>
      <t>)*E</t>
    </r>
    <r>
      <rPr>
        <b/>
        <vertAlign val="subscript"/>
        <sz val="10"/>
        <rFont val="Arial"/>
        <family val="2"/>
      </rPr>
      <t>V</t>
    </r>
    <r>
      <rPr>
        <b/>
        <sz val="10"/>
        <rFont val="Arial"/>
        <family val="2"/>
      </rPr>
      <t xml:space="preserve"> + r</t>
    </r>
    <r>
      <rPr>
        <b/>
        <vertAlign val="subscript"/>
        <sz val="10"/>
        <rFont val="Arial"/>
        <family val="2"/>
      </rPr>
      <t>1</t>
    </r>
    <r>
      <rPr>
        <b/>
        <sz val="10"/>
        <rFont val="Arial"/>
        <family val="2"/>
      </rPr>
      <t>*E</t>
    </r>
    <r>
      <rPr>
        <b/>
        <vertAlign val="subscript"/>
        <sz val="10"/>
        <rFont val="Arial"/>
        <family val="2"/>
      </rPr>
      <t>R</t>
    </r>
    <r>
      <rPr>
        <b/>
        <sz val="10"/>
        <rFont val="Arial"/>
        <family val="2"/>
      </rPr>
      <t xml:space="preserve"> + E</t>
    </r>
    <r>
      <rPr>
        <b/>
        <vertAlign val="subscript"/>
        <sz val="10"/>
        <rFont val="Arial"/>
        <family val="2"/>
      </rPr>
      <t>P</t>
    </r>
    <r>
      <rPr>
        <b/>
        <sz val="10"/>
        <rFont val="Arial"/>
        <family val="2"/>
      </rPr>
      <t xml:space="preserve"> + (1-r)*E</t>
    </r>
    <r>
      <rPr>
        <b/>
        <vertAlign val="subscript"/>
        <sz val="10"/>
        <rFont val="Arial"/>
        <family val="2"/>
      </rPr>
      <t>W</t>
    </r>
  </si>
  <si>
    <r>
      <t>E = (1-r)*E</t>
    </r>
    <r>
      <rPr>
        <b/>
        <vertAlign val="subscript"/>
        <sz val="10"/>
        <rFont val="Arial"/>
        <family val="2"/>
      </rPr>
      <t>V</t>
    </r>
    <r>
      <rPr>
        <b/>
        <sz val="10"/>
        <rFont val="Arial"/>
        <family val="2"/>
      </rPr>
      <t xml:space="preserve"> + r*E</t>
    </r>
    <r>
      <rPr>
        <b/>
        <vertAlign val="subscript"/>
        <sz val="10"/>
        <rFont val="Arial"/>
        <family val="2"/>
      </rPr>
      <t>R</t>
    </r>
    <r>
      <rPr>
        <b/>
        <sz val="10"/>
        <rFont val="Arial"/>
        <family val="2"/>
      </rPr>
      <t xml:space="preserve"> + E</t>
    </r>
    <r>
      <rPr>
        <b/>
        <vertAlign val="subscript"/>
        <sz val="10"/>
        <rFont val="Arial"/>
        <family val="2"/>
      </rPr>
      <t>P</t>
    </r>
    <r>
      <rPr>
        <b/>
        <sz val="10"/>
        <rFont val="Arial"/>
        <family val="2"/>
      </rPr>
      <t xml:space="preserve"> + (1-r)*E</t>
    </r>
    <r>
      <rPr>
        <b/>
        <vertAlign val="subscript"/>
        <sz val="10"/>
        <rFont val="Arial"/>
        <family val="2"/>
      </rPr>
      <t>W</t>
    </r>
  </si>
  <si>
    <r>
      <t>(1-r</t>
    </r>
    <r>
      <rPr>
        <vertAlign val="subscript"/>
        <sz val="10"/>
        <rFont val="Arial"/>
        <family val="2"/>
      </rPr>
      <t>1</t>
    </r>
    <r>
      <rPr>
        <sz val="10"/>
        <rFont val="Arial"/>
        <family val="2"/>
      </rPr>
      <t>/2)*EV</t>
    </r>
  </si>
  <si>
    <t>Full Formula</t>
  </si>
  <si>
    <t>Split formula</t>
  </si>
  <si>
    <t>(1-r1/2)*EV</t>
  </si>
  <si>
    <t>r1/2*ER</t>
  </si>
  <si>
    <r>
      <t xml:space="preserve">Yes
</t>
    </r>
    <r>
      <rPr>
        <sz val="10"/>
        <color theme="1"/>
        <rFont val="Arial"/>
        <family val="2"/>
      </rPr>
      <t xml:space="preserve"> (if q=0, no reward is given)</t>
    </r>
  </si>
  <si>
    <t>Due to 50/50 approach, environmental impacts are double counted in case of products/materials used for than twice</t>
  </si>
  <si>
    <r>
      <t>E</t>
    </r>
    <r>
      <rPr>
        <vertAlign val="subscript"/>
        <sz val="10"/>
        <rFont val="Arial"/>
        <family val="2"/>
      </rPr>
      <t>CRED</t>
    </r>
  </si>
  <si>
    <r>
      <t>r</t>
    </r>
    <r>
      <rPr>
        <vertAlign val="subscript"/>
        <sz val="10"/>
        <rFont val="Arial"/>
        <family val="2"/>
      </rPr>
      <t>EN</t>
    </r>
  </si>
  <si>
    <r>
      <t>r</t>
    </r>
    <r>
      <rPr>
        <vertAlign val="subscript"/>
        <sz val="10"/>
        <rFont val="Arial"/>
        <family val="2"/>
      </rPr>
      <t>1</t>
    </r>
  </si>
  <si>
    <r>
      <t>r</t>
    </r>
    <r>
      <rPr>
        <vertAlign val="subscript"/>
        <sz val="10"/>
        <rFont val="Arial"/>
        <family val="2"/>
      </rPr>
      <t>2</t>
    </r>
  </si>
  <si>
    <r>
      <t>E=(1-r</t>
    </r>
    <r>
      <rPr>
        <b/>
        <vertAlign val="subscript"/>
        <sz val="10"/>
        <rFont val="Arial"/>
        <family val="2"/>
      </rPr>
      <t>1</t>
    </r>
    <r>
      <rPr>
        <b/>
        <sz val="10"/>
        <rFont val="Arial"/>
        <family val="2"/>
      </rPr>
      <t>/2)*E</t>
    </r>
    <r>
      <rPr>
        <b/>
        <vertAlign val="subscript"/>
        <sz val="10"/>
        <rFont val="Arial"/>
        <family val="2"/>
      </rPr>
      <t>V</t>
    </r>
    <r>
      <rPr>
        <b/>
        <sz val="10"/>
        <rFont val="Arial"/>
        <family val="2"/>
      </rPr>
      <t>+r</t>
    </r>
    <r>
      <rPr>
        <b/>
        <vertAlign val="subscript"/>
        <sz val="10"/>
        <rFont val="Arial"/>
        <family val="2"/>
      </rPr>
      <t>1</t>
    </r>
    <r>
      <rPr>
        <b/>
        <sz val="10"/>
        <rFont val="Arial"/>
        <family val="2"/>
      </rPr>
      <t>/2*E</t>
    </r>
    <r>
      <rPr>
        <b/>
        <vertAlign val="subscript"/>
        <sz val="10"/>
        <rFont val="Arial"/>
        <family val="2"/>
      </rPr>
      <t>R</t>
    </r>
    <r>
      <rPr>
        <b/>
        <sz val="10"/>
        <rFont val="Arial"/>
        <family val="2"/>
      </rPr>
      <t>+E</t>
    </r>
    <r>
      <rPr>
        <b/>
        <vertAlign val="subscript"/>
        <sz val="10"/>
        <rFont val="Arial"/>
        <family val="2"/>
      </rPr>
      <t>P</t>
    </r>
    <r>
      <rPr>
        <b/>
        <sz val="10"/>
        <rFont val="Arial"/>
        <family val="2"/>
      </rPr>
      <t>+(1-r</t>
    </r>
    <r>
      <rPr>
        <b/>
        <vertAlign val="subscript"/>
        <sz val="10"/>
        <rFont val="Arial"/>
        <family val="2"/>
      </rPr>
      <t>2</t>
    </r>
    <r>
      <rPr>
        <b/>
        <sz val="10"/>
        <rFont val="Arial"/>
        <family val="2"/>
      </rPr>
      <t>/2-r</t>
    </r>
    <r>
      <rPr>
        <b/>
        <vertAlign val="subscript"/>
        <sz val="10"/>
        <rFont val="Arial"/>
        <family val="2"/>
      </rPr>
      <t>EN</t>
    </r>
    <r>
      <rPr>
        <b/>
        <sz val="10"/>
        <rFont val="Arial"/>
        <family val="2"/>
      </rPr>
      <t>)*E</t>
    </r>
    <r>
      <rPr>
        <b/>
        <vertAlign val="subscript"/>
        <sz val="10"/>
        <rFont val="Arial"/>
        <family val="2"/>
      </rPr>
      <t>W</t>
    </r>
    <r>
      <rPr>
        <b/>
        <sz val="10"/>
        <rFont val="Arial"/>
        <family val="2"/>
      </rPr>
      <t xml:space="preserve"> + r</t>
    </r>
    <r>
      <rPr>
        <b/>
        <vertAlign val="subscript"/>
        <sz val="10"/>
        <rFont val="Arial"/>
        <family val="2"/>
      </rPr>
      <t>2</t>
    </r>
    <r>
      <rPr>
        <b/>
        <sz val="10"/>
        <rFont val="Arial"/>
        <family val="2"/>
      </rPr>
      <t>/2*(E</t>
    </r>
    <r>
      <rPr>
        <b/>
        <vertAlign val="subscript"/>
        <sz val="10"/>
        <rFont val="Arial"/>
        <family val="2"/>
      </rPr>
      <t>REOL</t>
    </r>
    <r>
      <rPr>
        <b/>
        <sz val="10"/>
        <rFont val="Arial"/>
        <family val="2"/>
      </rPr>
      <t>-E</t>
    </r>
    <r>
      <rPr>
        <b/>
        <vertAlign val="subscript"/>
        <sz val="10"/>
        <rFont val="Arial"/>
        <family val="2"/>
      </rPr>
      <t>V</t>
    </r>
    <r>
      <rPr>
        <b/>
        <sz val="10"/>
        <rFont val="Arial"/>
        <family val="2"/>
      </rPr>
      <t>*q)-r</t>
    </r>
    <r>
      <rPr>
        <b/>
        <vertAlign val="subscript"/>
        <sz val="10"/>
        <rFont val="Arial"/>
        <family val="2"/>
      </rPr>
      <t>EN</t>
    </r>
    <r>
      <rPr>
        <b/>
        <sz val="10"/>
        <rFont val="Arial"/>
        <family val="2"/>
      </rPr>
      <t>*E</t>
    </r>
    <r>
      <rPr>
        <b/>
        <vertAlign val="subscript"/>
        <sz val="10"/>
        <rFont val="Arial"/>
        <family val="2"/>
      </rPr>
      <t>CRED</t>
    </r>
    <r>
      <rPr>
        <b/>
        <sz val="10"/>
        <rFont val="Arial"/>
        <family val="2"/>
      </rPr>
      <t>-r</t>
    </r>
    <r>
      <rPr>
        <b/>
        <vertAlign val="subscript"/>
        <sz val="10"/>
        <rFont val="Arial"/>
        <family val="2"/>
      </rPr>
      <t>1</t>
    </r>
    <r>
      <rPr>
        <b/>
        <sz val="10"/>
        <rFont val="Arial"/>
        <family val="2"/>
      </rPr>
      <t>/2*E</t>
    </r>
    <r>
      <rPr>
        <b/>
        <vertAlign val="subscript"/>
        <sz val="10"/>
        <rFont val="Arial"/>
        <family val="2"/>
      </rPr>
      <t>W</t>
    </r>
  </si>
  <si>
    <r>
      <t>E = (1-r</t>
    </r>
    <r>
      <rPr>
        <b/>
        <vertAlign val="subscript"/>
        <sz val="10"/>
        <rFont val="Arial"/>
        <family val="2"/>
      </rPr>
      <t>1</t>
    </r>
    <r>
      <rPr>
        <b/>
        <sz val="10"/>
        <rFont val="Arial"/>
        <family val="2"/>
      </rPr>
      <t>/2)*E</t>
    </r>
    <r>
      <rPr>
        <b/>
        <vertAlign val="subscript"/>
        <sz val="10"/>
        <rFont val="Arial"/>
        <family val="2"/>
      </rPr>
      <t>V</t>
    </r>
    <r>
      <rPr>
        <b/>
        <sz val="10"/>
        <rFont val="Arial"/>
        <family val="2"/>
      </rPr>
      <t>+r</t>
    </r>
    <r>
      <rPr>
        <b/>
        <vertAlign val="subscript"/>
        <sz val="10"/>
        <rFont val="Arial"/>
        <family val="2"/>
      </rPr>
      <t>1</t>
    </r>
    <r>
      <rPr>
        <b/>
        <sz val="10"/>
        <rFont val="Arial"/>
        <family val="2"/>
      </rPr>
      <t>/2*E</t>
    </r>
    <r>
      <rPr>
        <b/>
        <vertAlign val="subscript"/>
        <sz val="10"/>
        <rFont val="Arial"/>
        <family val="2"/>
      </rPr>
      <t>R</t>
    </r>
    <r>
      <rPr>
        <b/>
        <sz val="10"/>
        <rFont val="Arial"/>
        <family val="2"/>
      </rPr>
      <t>+E</t>
    </r>
    <r>
      <rPr>
        <b/>
        <vertAlign val="subscript"/>
        <sz val="10"/>
        <rFont val="Arial"/>
        <family val="2"/>
      </rPr>
      <t>P</t>
    </r>
    <r>
      <rPr>
        <b/>
        <sz val="10"/>
        <rFont val="Arial"/>
        <family val="2"/>
      </rPr>
      <t>+(1-r</t>
    </r>
    <r>
      <rPr>
        <b/>
        <vertAlign val="subscript"/>
        <sz val="10"/>
        <rFont val="Arial"/>
        <family val="2"/>
      </rPr>
      <t>2</t>
    </r>
    <r>
      <rPr>
        <b/>
        <sz val="10"/>
        <rFont val="Arial"/>
        <family val="2"/>
      </rPr>
      <t>/2-r</t>
    </r>
    <r>
      <rPr>
        <b/>
        <vertAlign val="subscript"/>
        <sz val="10"/>
        <rFont val="Arial"/>
        <family val="2"/>
      </rPr>
      <t>EN</t>
    </r>
    <r>
      <rPr>
        <b/>
        <sz val="10"/>
        <rFont val="Arial"/>
        <family val="2"/>
      </rPr>
      <t>)*E</t>
    </r>
    <r>
      <rPr>
        <b/>
        <vertAlign val="subscript"/>
        <sz val="10"/>
        <rFont val="Arial"/>
        <family val="2"/>
      </rPr>
      <t>W</t>
    </r>
    <r>
      <rPr>
        <b/>
        <sz val="10"/>
        <rFont val="Arial"/>
        <family val="2"/>
      </rPr>
      <t xml:space="preserve"> + r</t>
    </r>
    <r>
      <rPr>
        <b/>
        <vertAlign val="subscript"/>
        <sz val="10"/>
        <rFont val="Arial"/>
        <family val="2"/>
      </rPr>
      <t>2</t>
    </r>
    <r>
      <rPr>
        <b/>
        <sz val="10"/>
        <rFont val="Arial"/>
        <family val="2"/>
      </rPr>
      <t>/2*(E</t>
    </r>
    <r>
      <rPr>
        <b/>
        <vertAlign val="subscript"/>
        <sz val="10"/>
        <rFont val="Arial"/>
        <family val="2"/>
      </rPr>
      <t>REOL</t>
    </r>
    <r>
      <rPr>
        <b/>
        <sz val="10"/>
        <rFont val="Arial"/>
        <family val="2"/>
      </rPr>
      <t>-E</t>
    </r>
    <r>
      <rPr>
        <b/>
        <vertAlign val="subscript"/>
        <sz val="10"/>
        <rFont val="Arial"/>
        <family val="2"/>
      </rPr>
      <t>V</t>
    </r>
    <r>
      <rPr>
        <b/>
        <sz val="10"/>
        <rFont val="Arial"/>
        <family val="2"/>
      </rPr>
      <t>*q)-r</t>
    </r>
    <r>
      <rPr>
        <b/>
        <vertAlign val="subscript"/>
        <sz val="10"/>
        <rFont val="Arial"/>
        <family val="2"/>
      </rPr>
      <t>EN</t>
    </r>
    <r>
      <rPr>
        <b/>
        <sz val="10"/>
        <rFont val="Arial"/>
        <family val="2"/>
      </rPr>
      <t>*E</t>
    </r>
    <r>
      <rPr>
        <b/>
        <vertAlign val="subscript"/>
        <sz val="10"/>
        <rFont val="Arial"/>
        <family val="2"/>
      </rPr>
      <t>CRED</t>
    </r>
    <r>
      <rPr>
        <b/>
        <sz val="10"/>
        <rFont val="Arial"/>
        <family val="2"/>
      </rPr>
      <t>-r</t>
    </r>
    <r>
      <rPr>
        <b/>
        <vertAlign val="subscript"/>
        <sz val="10"/>
        <rFont val="Arial"/>
        <family val="2"/>
      </rPr>
      <t>1</t>
    </r>
    <r>
      <rPr>
        <b/>
        <sz val="10"/>
        <rFont val="Arial"/>
        <family val="2"/>
      </rPr>
      <t>/2*E</t>
    </r>
    <r>
      <rPr>
        <b/>
        <vertAlign val="subscript"/>
        <sz val="10"/>
        <rFont val="Arial"/>
        <family val="2"/>
      </rPr>
      <t>W</t>
    </r>
  </si>
  <si>
    <r>
      <t>What quality factor q to use.
What EV to use for credit
What ER</t>
    </r>
    <r>
      <rPr>
        <vertAlign val="subscript"/>
        <sz val="10"/>
        <color theme="1"/>
        <rFont val="Arial"/>
        <family val="2"/>
      </rPr>
      <t>EOL</t>
    </r>
    <r>
      <rPr>
        <sz val="10"/>
        <color theme="1"/>
        <rFont val="Arial"/>
        <family val="2"/>
      </rPr>
      <t xml:space="preserve"> to use (business average?),  collection rate r2
What EW to use for waste credit</t>
    </r>
  </si>
  <si>
    <t>Approaches for consequential modelling</t>
  </si>
  <si>
    <r>
      <t>RUaEP = (1-R1/2)*E</t>
    </r>
    <r>
      <rPr>
        <vertAlign val="subscript"/>
        <sz val="10"/>
        <rFont val="Arial"/>
        <family val="2"/>
      </rPr>
      <t>V</t>
    </r>
    <r>
      <rPr>
        <sz val="10"/>
        <rFont val="Arial"/>
        <family val="2"/>
      </rPr>
      <t>+R1/2*E</t>
    </r>
    <r>
      <rPr>
        <vertAlign val="subscript"/>
        <sz val="10"/>
        <rFont val="Arial"/>
        <family val="2"/>
      </rPr>
      <t>recycled</t>
    </r>
    <r>
      <rPr>
        <sz val="10"/>
        <rFont val="Arial"/>
        <family val="2"/>
      </rPr>
      <t>+R2/2*(E</t>
    </r>
    <r>
      <rPr>
        <vertAlign val="subscript"/>
        <sz val="10"/>
        <rFont val="Arial"/>
        <family val="2"/>
      </rPr>
      <t>recyclingEoL</t>
    </r>
    <r>
      <rPr>
        <sz val="10"/>
        <rFont val="Arial"/>
        <family val="2"/>
      </rPr>
      <t>-E*</t>
    </r>
    <r>
      <rPr>
        <vertAlign val="subscript"/>
        <sz val="10"/>
        <rFont val="Arial"/>
        <family val="2"/>
      </rPr>
      <t>V</t>
    </r>
    <r>
      <rPr>
        <sz val="10"/>
        <rFont val="Arial"/>
        <family val="2"/>
      </rPr>
      <t>*Q</t>
    </r>
    <r>
      <rPr>
        <vertAlign val="subscript"/>
        <sz val="10"/>
        <rFont val="Arial"/>
        <family val="2"/>
      </rPr>
      <t>S</t>
    </r>
    <r>
      <rPr>
        <sz val="10"/>
        <rFont val="Arial"/>
        <family val="2"/>
      </rPr>
      <t>/Q</t>
    </r>
    <r>
      <rPr>
        <vertAlign val="subscript"/>
        <sz val="10"/>
        <rFont val="Arial"/>
        <family val="2"/>
      </rPr>
      <t>P</t>
    </r>
    <r>
      <rPr>
        <sz val="10"/>
        <rFont val="Arial"/>
        <family val="2"/>
      </rPr>
      <t>)</t>
    </r>
  </si>
  <si>
    <t>PEF June 2012</t>
  </si>
  <si>
    <t>EREOL</t>
  </si>
  <si>
    <t>PEF Guide April 2013 (COM 2013/196 final)</t>
  </si>
  <si>
    <t>PEF Guide June 2012 (draft release)</t>
  </si>
  <si>
    <t>E=(1-r1)*EV+r1*ER+R2(EREOL-Ev'*q)-r3*ECRED+(1-r2-r3)*EW</t>
  </si>
  <si>
    <r>
      <t>E=(1-r</t>
    </r>
    <r>
      <rPr>
        <vertAlign val="subscript"/>
        <sz val="10"/>
        <rFont val="Arial"/>
        <family val="2"/>
      </rPr>
      <t>1</t>
    </r>
    <r>
      <rPr>
        <sz val="10"/>
        <rFont val="Arial"/>
        <family val="2"/>
      </rPr>
      <t>)*E</t>
    </r>
    <r>
      <rPr>
        <vertAlign val="subscript"/>
        <sz val="10"/>
        <rFont val="Arial"/>
        <family val="2"/>
      </rPr>
      <t>V</t>
    </r>
    <r>
      <rPr>
        <sz val="10"/>
        <rFont val="Arial"/>
        <family val="2"/>
      </rPr>
      <t>+(1-r</t>
    </r>
    <r>
      <rPr>
        <vertAlign val="subscript"/>
        <sz val="10"/>
        <rFont val="Arial"/>
        <family val="2"/>
      </rPr>
      <t>2</t>
    </r>
    <r>
      <rPr>
        <sz val="10"/>
        <rFont val="Arial"/>
        <family val="2"/>
      </rPr>
      <t>)*E</t>
    </r>
    <r>
      <rPr>
        <vertAlign val="subscript"/>
        <sz val="10"/>
        <rFont val="Arial"/>
        <family val="2"/>
      </rPr>
      <t>W</t>
    </r>
    <r>
      <rPr>
        <sz val="10"/>
        <rFont val="Arial"/>
        <family val="2"/>
      </rPr>
      <t>+r</t>
    </r>
    <r>
      <rPr>
        <vertAlign val="subscript"/>
        <sz val="10"/>
        <rFont val="Arial"/>
        <family val="2"/>
      </rPr>
      <t>2</t>
    </r>
    <r>
      <rPr>
        <sz val="10"/>
        <rFont val="Arial"/>
        <family val="2"/>
      </rPr>
      <t>*E</t>
    </r>
    <r>
      <rPr>
        <vertAlign val="subscript"/>
        <sz val="10"/>
        <rFont val="Arial"/>
        <family val="2"/>
      </rPr>
      <t>R</t>
    </r>
    <r>
      <rPr>
        <sz val="10"/>
        <rFont val="Arial"/>
        <family val="2"/>
      </rPr>
      <t>-(r</t>
    </r>
    <r>
      <rPr>
        <vertAlign val="subscript"/>
        <sz val="10"/>
        <rFont val="Arial"/>
        <family val="2"/>
      </rPr>
      <t>2</t>
    </r>
    <r>
      <rPr>
        <sz val="10"/>
        <rFont val="Arial"/>
        <family val="2"/>
      </rPr>
      <t>-r</t>
    </r>
    <r>
      <rPr>
        <vertAlign val="subscript"/>
        <sz val="10"/>
        <rFont val="Arial"/>
        <family val="2"/>
      </rPr>
      <t>1</t>
    </r>
    <r>
      <rPr>
        <sz val="10"/>
        <rFont val="Arial"/>
        <family val="2"/>
      </rPr>
      <t>)*E</t>
    </r>
    <r>
      <rPr>
        <vertAlign val="subscript"/>
        <sz val="10"/>
        <rFont val="Arial"/>
        <family val="2"/>
      </rPr>
      <t>V</t>
    </r>
    <r>
      <rPr>
        <sz val="10"/>
        <rFont val="Arial"/>
        <family val="2"/>
      </rPr>
      <t>*q</t>
    </r>
    <r>
      <rPr>
        <sz val="10"/>
        <rFont val="Arial"/>
        <family val="2"/>
      </rPr>
      <t xml:space="preserve">
</t>
    </r>
  </si>
  <si>
    <r>
      <t>E=(1-r</t>
    </r>
    <r>
      <rPr>
        <vertAlign val="subscript"/>
        <sz val="10"/>
        <rFont val="Arial"/>
        <family val="2"/>
      </rPr>
      <t>1</t>
    </r>
    <r>
      <rPr>
        <sz val="10"/>
        <rFont val="Arial"/>
        <family val="2"/>
      </rPr>
      <t>)*E</t>
    </r>
    <r>
      <rPr>
        <vertAlign val="subscript"/>
        <sz val="10"/>
        <rFont val="Arial"/>
        <family val="2"/>
      </rPr>
      <t>V</t>
    </r>
    <r>
      <rPr>
        <sz val="10"/>
        <rFont val="Arial"/>
        <family val="2"/>
      </rPr>
      <t>+r</t>
    </r>
    <r>
      <rPr>
        <vertAlign val="subscript"/>
        <sz val="10"/>
        <rFont val="Arial"/>
        <family val="2"/>
      </rPr>
      <t>2</t>
    </r>
    <r>
      <rPr>
        <sz val="10"/>
        <rFont val="Arial"/>
        <family val="2"/>
      </rPr>
      <t>*E</t>
    </r>
    <r>
      <rPr>
        <vertAlign val="subscript"/>
        <sz val="10"/>
        <rFont val="Arial"/>
        <family val="2"/>
      </rPr>
      <t>R</t>
    </r>
    <r>
      <rPr>
        <sz val="10"/>
        <rFont val="Arial"/>
        <family val="2"/>
      </rPr>
      <t>-(r</t>
    </r>
    <r>
      <rPr>
        <vertAlign val="subscript"/>
        <sz val="10"/>
        <rFont val="Arial"/>
        <family val="2"/>
      </rPr>
      <t>2</t>
    </r>
    <r>
      <rPr>
        <sz val="10"/>
        <rFont val="Arial"/>
        <family val="2"/>
      </rPr>
      <t>-r</t>
    </r>
    <r>
      <rPr>
        <vertAlign val="subscript"/>
        <sz val="10"/>
        <rFont val="Arial"/>
        <family val="2"/>
      </rPr>
      <t>1</t>
    </r>
    <r>
      <rPr>
        <sz val="10"/>
        <rFont val="Arial"/>
        <family val="2"/>
      </rPr>
      <t>)*E</t>
    </r>
    <r>
      <rPr>
        <vertAlign val="subscript"/>
        <sz val="10"/>
        <rFont val="Arial"/>
        <family val="2"/>
      </rPr>
      <t>V</t>
    </r>
    <r>
      <rPr>
        <sz val="10"/>
        <rFont val="Arial"/>
        <family val="2"/>
      </rPr>
      <t>*q+(1-r</t>
    </r>
    <r>
      <rPr>
        <vertAlign val="subscript"/>
        <sz val="10"/>
        <rFont val="Arial"/>
        <family val="2"/>
      </rPr>
      <t>2</t>
    </r>
    <r>
      <rPr>
        <sz val="10"/>
        <rFont val="Arial"/>
        <family val="2"/>
      </rPr>
      <t>)*E</t>
    </r>
    <r>
      <rPr>
        <vertAlign val="subscript"/>
        <sz val="10"/>
        <rFont val="Arial"/>
        <family val="2"/>
      </rPr>
      <t>W</t>
    </r>
    <r>
      <rPr>
        <vertAlign val="subscript"/>
        <sz val="10"/>
        <rFont val="Arial"/>
        <family val="2"/>
      </rPr>
      <t xml:space="preserve">
</t>
    </r>
    <r>
      <rPr>
        <sz val="10"/>
        <rFont val="Arial"/>
        <family val="2"/>
      </rPr>
      <t/>
    </r>
  </si>
  <si>
    <t>ER now being seen as part of the invoming material. A debit for the recycling process is included (impacts to put the material back into the condition that it can be used again) and a credit for the substitution of virgin fibres.</t>
  </si>
  <si>
    <r>
      <t>E=(1-r</t>
    </r>
    <r>
      <rPr>
        <vertAlign val="subscript"/>
        <sz val="10"/>
        <rFont val="Arial"/>
        <family val="2"/>
      </rPr>
      <t>1</t>
    </r>
    <r>
      <rPr>
        <sz val="10"/>
        <rFont val="Arial"/>
        <family val="2"/>
      </rPr>
      <t>)*E</t>
    </r>
    <r>
      <rPr>
        <vertAlign val="subscript"/>
        <sz val="10"/>
        <rFont val="Arial"/>
        <family val="2"/>
      </rPr>
      <t>V</t>
    </r>
    <r>
      <rPr>
        <sz val="10"/>
        <rFont val="Arial"/>
        <family val="2"/>
      </rPr>
      <t>+r</t>
    </r>
    <r>
      <rPr>
        <vertAlign val="subscript"/>
        <sz val="10"/>
        <rFont val="Arial"/>
        <family val="2"/>
      </rPr>
      <t>1</t>
    </r>
    <r>
      <rPr>
        <sz val="10"/>
        <rFont val="Arial"/>
        <family val="2"/>
      </rPr>
      <t>*E</t>
    </r>
    <r>
      <rPr>
        <vertAlign val="subscript"/>
        <sz val="10"/>
        <rFont val="Arial"/>
        <family val="2"/>
      </rPr>
      <t>R</t>
    </r>
    <r>
      <rPr>
        <sz val="10"/>
        <rFont val="Arial"/>
        <family val="2"/>
      </rPr>
      <t>+(1-r</t>
    </r>
    <r>
      <rPr>
        <vertAlign val="subscript"/>
        <sz val="10"/>
        <rFont val="Arial"/>
        <family val="2"/>
      </rPr>
      <t>2</t>
    </r>
    <r>
      <rPr>
        <sz val="10"/>
        <rFont val="Arial"/>
        <family val="2"/>
      </rPr>
      <t>-r</t>
    </r>
    <r>
      <rPr>
        <vertAlign val="subscript"/>
        <sz val="10"/>
        <rFont val="Arial"/>
        <family val="2"/>
      </rPr>
      <t>3</t>
    </r>
    <r>
      <rPr>
        <sz val="10"/>
        <rFont val="Arial"/>
        <family val="2"/>
      </rPr>
      <t>)*E</t>
    </r>
    <r>
      <rPr>
        <vertAlign val="subscript"/>
        <sz val="10"/>
        <rFont val="Arial"/>
        <family val="2"/>
      </rPr>
      <t>W</t>
    </r>
    <r>
      <rPr>
        <sz val="10"/>
        <rFont val="Arial"/>
        <family val="2"/>
      </rPr>
      <t>+r</t>
    </r>
    <r>
      <rPr>
        <vertAlign val="subscript"/>
        <sz val="10"/>
        <rFont val="Arial"/>
        <family val="2"/>
      </rPr>
      <t>EN</t>
    </r>
    <r>
      <rPr>
        <sz val="10"/>
        <rFont val="Arial"/>
        <family val="2"/>
      </rPr>
      <t>*E</t>
    </r>
    <r>
      <rPr>
        <vertAlign val="subscript"/>
        <sz val="10"/>
        <rFont val="Arial"/>
        <family val="2"/>
      </rPr>
      <t>CRED</t>
    </r>
    <r>
      <rPr>
        <sz val="10"/>
        <rFont val="Arial"/>
        <family val="2"/>
      </rPr>
      <t>+r</t>
    </r>
    <r>
      <rPr>
        <vertAlign val="subscript"/>
        <sz val="10"/>
        <rFont val="Arial"/>
        <family val="2"/>
      </rPr>
      <t>2</t>
    </r>
    <r>
      <rPr>
        <sz val="10"/>
        <rFont val="Arial"/>
        <family val="2"/>
      </rPr>
      <t>*(E</t>
    </r>
    <r>
      <rPr>
        <vertAlign val="subscript"/>
        <sz val="10"/>
        <rFont val="Arial"/>
        <family val="2"/>
      </rPr>
      <t>REOL</t>
    </r>
    <r>
      <rPr>
        <sz val="10"/>
        <rFont val="Arial"/>
        <family val="2"/>
      </rPr>
      <t>-E</t>
    </r>
    <r>
      <rPr>
        <vertAlign val="subscript"/>
        <sz val="10"/>
        <rFont val="Arial"/>
        <family val="2"/>
      </rPr>
      <t>V</t>
    </r>
    <r>
      <rPr>
        <sz val="10"/>
        <rFont val="Arial"/>
        <family val="2"/>
      </rPr>
      <t>*q)</t>
    </r>
  </si>
  <si>
    <r>
      <t>E=(1-r</t>
    </r>
    <r>
      <rPr>
        <vertAlign val="subscript"/>
        <sz val="10"/>
        <rFont val="Arial"/>
        <family val="2"/>
      </rPr>
      <t>1</t>
    </r>
    <r>
      <rPr>
        <sz val="10"/>
        <rFont val="Arial"/>
        <family val="2"/>
      </rPr>
      <t>/2)*E</t>
    </r>
    <r>
      <rPr>
        <vertAlign val="subscript"/>
        <sz val="10"/>
        <rFont val="Arial"/>
        <family val="2"/>
      </rPr>
      <t>V</t>
    </r>
    <r>
      <rPr>
        <sz val="10"/>
        <rFont val="Arial"/>
        <family val="2"/>
      </rPr>
      <t>+r</t>
    </r>
    <r>
      <rPr>
        <vertAlign val="subscript"/>
        <sz val="10"/>
        <rFont val="Arial"/>
        <family val="2"/>
      </rPr>
      <t>1</t>
    </r>
    <r>
      <rPr>
        <sz val="10"/>
        <rFont val="Arial"/>
        <family val="2"/>
      </rPr>
      <t>/2*E</t>
    </r>
    <r>
      <rPr>
        <vertAlign val="subscript"/>
        <sz val="10"/>
        <rFont val="Arial"/>
        <family val="2"/>
      </rPr>
      <t>R</t>
    </r>
    <r>
      <rPr>
        <sz val="10"/>
        <rFont val="Arial"/>
        <family val="2"/>
      </rPr>
      <t>+r</t>
    </r>
    <r>
      <rPr>
        <vertAlign val="subscript"/>
        <sz val="10"/>
        <rFont val="Arial"/>
        <family val="2"/>
      </rPr>
      <t>2</t>
    </r>
    <r>
      <rPr>
        <sz val="10"/>
        <rFont val="Arial"/>
        <family val="2"/>
      </rPr>
      <t>/2*(E</t>
    </r>
    <r>
      <rPr>
        <vertAlign val="subscript"/>
        <sz val="10"/>
        <rFont val="Arial"/>
        <family val="2"/>
      </rPr>
      <t>REOL</t>
    </r>
    <r>
      <rPr>
        <sz val="10"/>
        <rFont val="Arial"/>
        <family val="2"/>
      </rPr>
      <t>-E</t>
    </r>
    <r>
      <rPr>
        <vertAlign val="subscript"/>
        <sz val="10"/>
        <rFont val="Arial"/>
        <family val="2"/>
      </rPr>
      <t>*V</t>
    </r>
    <r>
      <rPr>
        <sz val="10"/>
        <rFont val="Arial"/>
        <family val="2"/>
      </rPr>
      <t>*q)+r</t>
    </r>
    <r>
      <rPr>
        <vertAlign val="subscript"/>
        <sz val="10"/>
        <rFont val="Arial"/>
        <family val="2"/>
      </rPr>
      <t>EN</t>
    </r>
    <r>
      <rPr>
        <sz val="10"/>
        <rFont val="Arial"/>
        <family val="2"/>
      </rPr>
      <t>*(E</t>
    </r>
    <r>
      <rPr>
        <vertAlign val="subscript"/>
        <sz val="10"/>
        <rFont val="Arial"/>
        <family val="2"/>
      </rPr>
      <t>CRED</t>
    </r>
    <r>
      <rPr>
        <sz val="10"/>
        <rFont val="Arial"/>
        <family val="2"/>
      </rPr>
      <t>)+(1-r</t>
    </r>
    <r>
      <rPr>
        <vertAlign val="subscript"/>
        <sz val="10"/>
        <rFont val="Arial"/>
        <family val="2"/>
      </rPr>
      <t>2</t>
    </r>
    <r>
      <rPr>
        <sz val="10"/>
        <rFont val="Arial"/>
        <family val="2"/>
      </rPr>
      <t>/2-r</t>
    </r>
    <r>
      <rPr>
        <vertAlign val="subscript"/>
        <sz val="10"/>
        <rFont val="Arial"/>
        <family val="2"/>
      </rPr>
      <t>EN</t>
    </r>
    <r>
      <rPr>
        <sz val="10"/>
        <rFont val="Arial"/>
        <family val="2"/>
      </rPr>
      <t>)*E</t>
    </r>
    <r>
      <rPr>
        <vertAlign val="subscript"/>
        <sz val="10"/>
        <rFont val="Arial"/>
        <family val="2"/>
      </rPr>
      <t>W</t>
    </r>
    <r>
      <rPr>
        <sz val="10"/>
        <rFont val="Arial"/>
        <family val="2"/>
      </rPr>
      <t>-r</t>
    </r>
    <r>
      <rPr>
        <vertAlign val="subscript"/>
        <sz val="10"/>
        <rFont val="Arial"/>
        <family val="2"/>
      </rPr>
      <t>1</t>
    </r>
    <r>
      <rPr>
        <sz val="10"/>
        <rFont val="Arial"/>
        <family val="2"/>
      </rPr>
      <t>/2*E</t>
    </r>
    <r>
      <rPr>
        <vertAlign val="subscript"/>
        <sz val="10"/>
        <rFont val="Arial"/>
        <family val="2"/>
      </rPr>
      <t>*W</t>
    </r>
  </si>
  <si>
    <r>
      <t>E = (1-r</t>
    </r>
    <r>
      <rPr>
        <b/>
        <vertAlign val="subscript"/>
        <sz val="10"/>
        <rFont val="Arial"/>
        <family val="2"/>
      </rPr>
      <t>1</t>
    </r>
    <r>
      <rPr>
        <b/>
        <sz val="10"/>
        <rFont val="Arial"/>
        <family val="2"/>
      </rPr>
      <t>)*E</t>
    </r>
    <r>
      <rPr>
        <b/>
        <vertAlign val="subscript"/>
        <sz val="10"/>
        <rFont val="Arial"/>
        <family val="2"/>
      </rPr>
      <t>V</t>
    </r>
    <r>
      <rPr>
        <b/>
        <sz val="10"/>
        <rFont val="Arial"/>
        <family val="2"/>
      </rPr>
      <t xml:space="preserve"> + r</t>
    </r>
    <r>
      <rPr>
        <b/>
        <vertAlign val="subscript"/>
        <sz val="10"/>
        <rFont val="Arial"/>
        <family val="2"/>
      </rPr>
      <t>1</t>
    </r>
    <r>
      <rPr>
        <b/>
        <sz val="10"/>
        <rFont val="Arial"/>
        <family val="2"/>
      </rPr>
      <t>*E</t>
    </r>
    <r>
      <rPr>
        <b/>
        <vertAlign val="subscript"/>
        <sz val="10"/>
        <rFont val="Arial"/>
        <family val="2"/>
      </rPr>
      <t>R</t>
    </r>
    <r>
      <rPr>
        <b/>
        <sz val="10"/>
        <rFont val="Arial"/>
        <family val="2"/>
      </rPr>
      <t xml:space="preserve"> + E</t>
    </r>
    <r>
      <rPr>
        <b/>
        <vertAlign val="subscript"/>
        <sz val="10"/>
        <rFont val="Arial"/>
        <family val="2"/>
      </rPr>
      <t>P</t>
    </r>
    <r>
      <rPr>
        <b/>
        <sz val="10"/>
        <rFont val="Arial"/>
        <family val="2"/>
      </rPr>
      <t xml:space="preserve"> + (1-r</t>
    </r>
    <r>
      <rPr>
        <b/>
        <vertAlign val="subscript"/>
        <sz val="10"/>
        <rFont val="Arial"/>
        <family val="2"/>
      </rPr>
      <t>2-rEN</t>
    </r>
    <r>
      <rPr>
        <b/>
        <sz val="10"/>
        <rFont val="Arial"/>
        <family val="2"/>
      </rPr>
      <t>)*E</t>
    </r>
    <r>
      <rPr>
        <b/>
        <vertAlign val="subscript"/>
        <sz val="10"/>
        <rFont val="Arial"/>
        <family val="2"/>
      </rPr>
      <t>W</t>
    </r>
    <r>
      <rPr>
        <b/>
        <sz val="10"/>
        <rFont val="Arial"/>
        <family val="2"/>
      </rPr>
      <t xml:space="preserve"> + r</t>
    </r>
    <r>
      <rPr>
        <b/>
        <vertAlign val="subscript"/>
        <sz val="10"/>
        <rFont val="Arial"/>
        <family val="2"/>
      </rPr>
      <t>2</t>
    </r>
    <r>
      <rPr>
        <b/>
        <sz val="10"/>
        <rFont val="Arial"/>
        <family val="2"/>
      </rPr>
      <t>*(E</t>
    </r>
    <r>
      <rPr>
        <b/>
        <vertAlign val="subscript"/>
        <sz val="10"/>
        <rFont val="Arial"/>
        <family val="2"/>
      </rPr>
      <t>REOL</t>
    </r>
    <r>
      <rPr>
        <b/>
        <sz val="10"/>
        <rFont val="Arial"/>
        <family val="2"/>
      </rPr>
      <t>-q*E</t>
    </r>
    <r>
      <rPr>
        <b/>
        <vertAlign val="subscript"/>
        <sz val="10"/>
        <rFont val="Arial"/>
        <family val="2"/>
      </rPr>
      <t>V</t>
    </r>
    <r>
      <rPr>
        <b/>
        <sz val="10"/>
        <rFont val="Arial"/>
        <family val="2"/>
      </rPr>
      <t>) - rEN*ECRED</t>
    </r>
  </si>
  <si>
    <t>r2*(EREOL-q*EV)-rEN*ECRED</t>
  </si>
  <si>
    <t>Approaches for both attributional and consequential modelling</t>
  </si>
  <si>
    <t>Base case scenario</t>
  </si>
  <si>
    <t>Cut-off methods</t>
  </si>
  <si>
    <t>PCR for tissue</t>
  </si>
  <si>
    <t>ISO/DIS 14067 open loop</t>
  </si>
  <si>
    <t>Closed loop approximation</t>
  </si>
  <si>
    <t>BPX 30-323 open loop</t>
  </si>
  <si>
    <t>BPX 30-323 closed loop</t>
  </si>
  <si>
    <t>ILCD attr &gt; 0</t>
  </si>
  <si>
    <t>ILCD attr &lt; 0</t>
  </si>
  <si>
    <t>ILCD conseq</t>
  </si>
  <si>
    <t xml:space="preserve"> Virgin</t>
  </si>
  <si>
    <t xml:space="preserve"> Re-pulping</t>
  </si>
  <si>
    <t xml:space="preserve"> Paper making</t>
  </si>
  <si>
    <t xml:space="preserve"> Waste</t>
  </si>
  <si>
    <t xml:space="preserve"> Credit/Debit</t>
  </si>
  <si>
    <t>ISO/TS 14067 - Open loop</t>
  </si>
  <si>
    <t>ISO/TS 14067 - Closed loop</t>
  </si>
  <si>
    <t>ISO/TS 14067 - 
Open loop</t>
  </si>
  <si>
    <t>ISO/TS 14067 (2013-06-27) (Annex C.4)</t>
  </si>
  <si>
    <t>ISO/TS 14067 - 
Closed loop</t>
  </si>
  <si>
    <t>ISO/TS 14067 (2013-06-27) (Annex C.3)</t>
  </si>
  <si>
    <t>PCR Tissue Fibre loss 
compensation model</t>
  </si>
  <si>
    <t>ISO/TS 14067 - 
open loop</t>
  </si>
  <si>
    <t>ISO/TS 14067 - 
closed loop</t>
  </si>
  <si>
    <r>
      <t xml:space="preserve">The calculation tool is divided into four main parts:
- </t>
    </r>
    <r>
      <rPr>
        <i/>
        <sz val="10"/>
        <rFont val="Arial"/>
        <family val="2"/>
      </rPr>
      <t xml:space="preserve">Overview: 
</t>
    </r>
    <r>
      <rPr>
        <sz val="10"/>
        <rFont val="Arial"/>
        <family val="2"/>
      </rPr>
      <t>Basic information about the included approaches, with the formulas as described in the reference document and with common notations and also with a summary of the conclusions made by the SCA project group.
-</t>
    </r>
    <r>
      <rPr>
        <i/>
        <sz val="10"/>
        <rFont val="Arial"/>
        <family val="2"/>
      </rPr>
      <t xml:space="preserve"> Results:</t>
    </r>
    <r>
      <rPr>
        <sz val="10"/>
        <rFont val="Arial"/>
        <family val="2"/>
      </rPr>
      <t xml:space="preserve"> 
Charts and table including an comparison of the total result for all included methods.
- </t>
    </r>
    <r>
      <rPr>
        <i/>
        <sz val="10"/>
        <rFont val="Arial"/>
        <family val="2"/>
      </rPr>
      <t xml:space="preserve">Data:
</t>
    </r>
    <r>
      <rPr>
        <sz val="10"/>
        <rFont val="Arial"/>
        <family val="2"/>
      </rPr>
      <t xml:space="preserve">Parameters with descriptions, input of test values and input of data for scenarios. </t>
    </r>
    <r>
      <rPr>
        <b/>
        <sz val="10"/>
        <rFont val="Arial"/>
        <family val="2"/>
      </rPr>
      <t>This is where you can change data for testing how the methods behave in different situations</t>
    </r>
    <r>
      <rPr>
        <sz val="10"/>
        <rFont val="Arial"/>
        <family val="2"/>
      </rPr>
      <t xml:space="preserve">. All blue fields in this sheet are possible to change. When the test values, and/or the settings for the scenarios, are changed in the data sheet this will influence all result charts and tables in the entire file.
- </t>
    </r>
    <r>
      <rPr>
        <i/>
        <sz val="10"/>
        <rFont val="Arial"/>
        <family val="2"/>
      </rPr>
      <t>Detailed results per method (</t>
    </r>
    <r>
      <rPr>
        <sz val="10"/>
        <rFont val="Arial"/>
        <family val="2"/>
      </rPr>
      <t>1 sheet per method):
Detailed result charts and tables for each of the 9 possible scenarios and with all  parts of the life cycle reported separately. Used test values and formulas are visible in these sheets but are not possible to change here as this can only be done in the "Data" sheet.</t>
    </r>
  </si>
  <si>
    <t>Contact: pernilla.cederstrand@sca.com or ellen.riise@sca.com</t>
  </si>
  <si>
    <t>This calculation tool was created by SCA as a part of an evaluation of recycling approaches for use in the pulp and paper industry . The evaluation was performed by testing the different methods with a set up of actual data (see further description below), and the findings of these evaluations was presented within CEPI's Data Management Issue Group, March 2012. The calculation tool is now available for the members of the Issue Group to use and put in their own data. SCA is expecting feed-back on the tool, both the general part, are the different methods interpreted correctly, and what conclusions can be drawn based on the results. 
Disclaimer (June 2014): The copy of this tool was originally to be used by members of CEPI Data Management Issue Group for the further evaluation of recycling methods. For the benefit of development in the PEF pilot phase, where Intermediate paper is one of the pilots SCA now publishes this tool in the publication library of Swedish Lifecycle Center. We are happy to receive comments, see contact details below. Please do not reproduce without prior permission from SCA.</t>
  </si>
  <si>
    <t xml:space="preserve">For evaluation of the different methods, fill in your corresponding process data in the blue fields.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</si>
</sst>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1"/>
      <name val="Arial"/>
      <family val="2"/>
    </font>
    <font>
      <sz val="11"/>
      <color indexed="8"/>
      <name val="Calibri"/>
      <family val="2"/>
    </font>
    <font>
      <sz val="11"/>
      <color indexed="9"/>
      <name val="Calibri"/>
      <family val="2"/>
    </font>
    <font>
      <b/>
      <sz val="11"/>
      <color indexed="8"/>
      <name val="Calibri"/>
      <family val="2"/>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vertAlign val="subscript"/>
      <sz val="10"/>
      <name val="Arial"/>
      <family val="2"/>
    </font>
    <font>
      <sz val="10"/>
      <color rgb="FFFF0000"/>
      <name val="Arial"/>
      <family val="2"/>
    </font>
    <font>
      <b/>
      <sz val="16"/>
      <name val="Arial"/>
      <family val="2"/>
    </font>
    <font>
      <b/>
      <vertAlign val="subscript"/>
      <sz val="10"/>
      <name val="Arial"/>
      <family val="2"/>
    </font>
    <font>
      <b/>
      <sz val="12"/>
      <name val="Arial"/>
      <family val="2"/>
    </font>
    <font>
      <i/>
      <sz val="10"/>
      <name val="Arial"/>
      <family val="2"/>
    </font>
    <font>
      <sz val="12"/>
      <name val="Arial"/>
      <family val="2"/>
    </font>
    <font>
      <sz val="11"/>
      <color theme="1"/>
      <name val="Calibri"/>
      <family val="2"/>
      <scheme val="minor"/>
    </font>
    <font>
      <b/>
      <sz val="18"/>
      <name val="Arial"/>
      <family val="2"/>
    </font>
    <font>
      <sz val="9"/>
      <name val="Arial"/>
      <family val="2"/>
    </font>
    <font>
      <b/>
      <sz val="11"/>
      <color theme="1"/>
      <name val="Calibri"/>
      <family val="2"/>
      <scheme val="minor"/>
    </font>
    <font>
      <b/>
      <sz val="10"/>
      <color theme="1"/>
      <name val="Arial"/>
      <family val="2"/>
    </font>
    <font>
      <vertAlign val="subscript"/>
      <sz val="10"/>
      <color theme="1"/>
      <name val="Arial"/>
      <family val="2"/>
    </font>
    <font>
      <sz val="11"/>
      <color theme="1"/>
      <name val="Arial"/>
      <family val="2"/>
    </font>
    <font>
      <sz val="12"/>
      <color theme="1"/>
      <name val="Arial"/>
      <family val="2"/>
    </font>
    <font>
      <b/>
      <sz val="18"/>
      <color theme="1"/>
      <name val="Arial"/>
      <family val="2"/>
    </font>
    <font>
      <b/>
      <sz val="11"/>
      <name val="Arial"/>
      <family val="2"/>
    </font>
    <font>
      <b/>
      <sz val="11"/>
      <color rgb="FFFF0000"/>
      <name val="Arial"/>
      <family val="2"/>
    </font>
    <font>
      <sz val="11"/>
      <color rgb="FFFF0000"/>
      <name val="Arial"/>
      <family val="2"/>
    </font>
  </fonts>
  <fills count="41">
    <fill>
      <patternFill patternType="none"/>
    </fill>
    <fill>
      <patternFill patternType="gray125"/>
    </fill>
    <fill>
      <patternFill patternType="solid">
        <fgColor theme="0"/>
        <bgColor indexed="64"/>
      </patternFill>
    </fill>
    <fill>
      <patternFill patternType="solid">
        <fgColor theme="0"/>
        <bgColor theme="5" tint="0.7999816888943144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0"/>
      </patternFill>
    </fill>
    <fill>
      <patternFill patternType="solid">
        <fgColor theme="7"/>
        <bgColor indexed="64"/>
      </patternFill>
    </fill>
    <fill>
      <patternFill patternType="solid">
        <fgColor theme="0"/>
        <bgColor theme="5"/>
      </patternFill>
    </fill>
    <fill>
      <patternFill patternType="solid">
        <fgColor indexed="9"/>
        <bgColor indexed="64"/>
      </patternFill>
    </fill>
    <fill>
      <patternFill patternType="solid">
        <fgColor theme="2"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80">
    <xf numFmtId="0" fontId="0" fillId="0" borderId="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 fillId="0" borderId="0"/>
    <xf numFmtId="9" fontId="11" fillId="0" borderId="0" applyFont="0" applyFill="0" applyBorder="0" applyAlignment="0" applyProtection="0"/>
    <xf numFmtId="4" fontId="12" fillId="18" borderId="2" applyNumberFormat="0" applyProtection="0">
      <alignment vertical="center"/>
    </xf>
    <xf numFmtId="4" fontId="13" fillId="18" borderId="2" applyNumberFormat="0" applyProtection="0">
      <alignment vertical="center"/>
    </xf>
    <xf numFmtId="4" fontId="12" fillId="18" borderId="2" applyNumberFormat="0" applyProtection="0">
      <alignment horizontal="left" vertical="center" indent="1"/>
    </xf>
    <xf numFmtId="0" fontId="12" fillId="18" borderId="2" applyNumberFormat="0" applyProtection="0">
      <alignment horizontal="left" vertical="top" indent="1"/>
    </xf>
    <xf numFmtId="4" fontId="12" fillId="19" borderId="0" applyNumberFormat="0" applyProtection="0">
      <alignment horizontal="left" vertical="center" indent="1"/>
    </xf>
    <xf numFmtId="4" fontId="14" fillId="20" borderId="2" applyNumberFormat="0" applyProtection="0">
      <alignment horizontal="right" vertical="center"/>
    </xf>
    <xf numFmtId="4" fontId="14" fillId="21" borderId="2" applyNumberFormat="0" applyProtection="0">
      <alignment horizontal="right" vertical="center"/>
    </xf>
    <xf numFmtId="4" fontId="14" fillId="22" borderId="2" applyNumberFormat="0" applyProtection="0">
      <alignment horizontal="right" vertical="center"/>
    </xf>
    <xf numFmtId="4" fontId="14" fillId="23" borderId="2" applyNumberFormat="0" applyProtection="0">
      <alignment horizontal="right" vertical="center"/>
    </xf>
    <xf numFmtId="4" fontId="14" fillId="24" borderId="2" applyNumberFormat="0" applyProtection="0">
      <alignment horizontal="right" vertical="center"/>
    </xf>
    <xf numFmtId="4" fontId="14" fillId="25" borderId="2" applyNumberFormat="0" applyProtection="0">
      <alignment horizontal="right" vertical="center"/>
    </xf>
    <xf numFmtId="4" fontId="14" fillId="26" borderId="2" applyNumberFormat="0" applyProtection="0">
      <alignment horizontal="right" vertical="center"/>
    </xf>
    <xf numFmtId="4" fontId="14" fillId="27" borderId="2" applyNumberFormat="0" applyProtection="0">
      <alignment horizontal="right" vertical="center"/>
    </xf>
    <xf numFmtId="4" fontId="14" fillId="28" borderId="2" applyNumberFormat="0" applyProtection="0">
      <alignment horizontal="right" vertical="center"/>
    </xf>
    <xf numFmtId="4" fontId="12" fillId="29" borderId="3" applyNumberFormat="0" applyProtection="0">
      <alignment horizontal="left" vertical="center" indent="1"/>
    </xf>
    <xf numFmtId="4" fontId="14" fillId="30" borderId="0" applyNumberFormat="0" applyProtection="0">
      <alignment horizontal="left" vertical="center" indent="1"/>
    </xf>
    <xf numFmtId="4" fontId="15" fillId="31" borderId="0" applyNumberFormat="0" applyProtection="0">
      <alignment horizontal="left" vertical="center" indent="1"/>
    </xf>
    <xf numFmtId="4" fontId="14" fillId="19" borderId="2" applyNumberFormat="0" applyProtection="0">
      <alignment horizontal="right" vertical="center"/>
    </xf>
    <xf numFmtId="4" fontId="14" fillId="30" borderId="0" applyNumberFormat="0" applyProtection="0">
      <alignment horizontal="left" vertical="center" indent="1"/>
    </xf>
    <xf numFmtId="4" fontId="14" fillId="19" borderId="0" applyNumberFormat="0" applyProtection="0">
      <alignment horizontal="left" vertical="center" indent="1"/>
    </xf>
    <xf numFmtId="0" fontId="11" fillId="31" borderId="2" applyNumberFormat="0" applyProtection="0">
      <alignment horizontal="left" vertical="center" indent="1"/>
    </xf>
    <xf numFmtId="0" fontId="11" fillId="31" borderId="2" applyNumberFormat="0" applyProtection="0">
      <alignment horizontal="left" vertical="top" indent="1"/>
    </xf>
    <xf numFmtId="0" fontId="11" fillId="19" borderId="2" applyNumberFormat="0" applyProtection="0">
      <alignment horizontal="left" vertical="center" indent="1"/>
    </xf>
    <xf numFmtId="0" fontId="11" fillId="19" borderId="2" applyNumberFormat="0" applyProtection="0">
      <alignment horizontal="left" vertical="top" indent="1"/>
    </xf>
    <xf numFmtId="0" fontId="11" fillId="32" borderId="2" applyNumberFormat="0" applyProtection="0">
      <alignment horizontal="left" vertical="center" indent="1"/>
    </xf>
    <xf numFmtId="0" fontId="11" fillId="32" borderId="2" applyNumberFormat="0" applyProtection="0">
      <alignment horizontal="left" vertical="top" indent="1"/>
    </xf>
    <xf numFmtId="0" fontId="11" fillId="30" borderId="2" applyNumberFormat="0" applyProtection="0">
      <alignment horizontal="left" vertical="center" indent="1"/>
    </xf>
    <xf numFmtId="0" fontId="11" fillId="30" borderId="2" applyNumberFormat="0" applyProtection="0">
      <alignment horizontal="left" vertical="top" indent="1"/>
    </xf>
    <xf numFmtId="0" fontId="11" fillId="33" borderId="1" applyNumberFormat="0">
      <protection locked="0"/>
    </xf>
    <xf numFmtId="0" fontId="16" fillId="31" borderId="4" applyBorder="0"/>
    <xf numFmtId="4" fontId="14" fillId="34" borderId="2" applyNumberFormat="0" applyProtection="0">
      <alignment vertical="center"/>
    </xf>
    <xf numFmtId="4" fontId="17" fillId="34" borderId="2" applyNumberFormat="0" applyProtection="0">
      <alignment vertical="center"/>
    </xf>
    <xf numFmtId="4" fontId="14" fillId="34" borderId="2" applyNumberFormat="0" applyProtection="0">
      <alignment horizontal="left" vertical="center" indent="1"/>
    </xf>
    <xf numFmtId="0" fontId="14" fillId="34" borderId="2" applyNumberFormat="0" applyProtection="0">
      <alignment horizontal="left" vertical="top" indent="1"/>
    </xf>
    <xf numFmtId="4" fontId="14" fillId="30" borderId="2" applyNumberFormat="0" applyProtection="0">
      <alignment horizontal="right" vertical="center"/>
    </xf>
    <xf numFmtId="4" fontId="17" fillId="30" borderId="2" applyNumberFormat="0" applyProtection="0">
      <alignment horizontal="right" vertical="center"/>
    </xf>
    <xf numFmtId="4" fontId="14" fillId="19" borderId="2" applyNumberFormat="0" applyProtection="0">
      <alignment horizontal="left" vertical="center" indent="1"/>
    </xf>
    <xf numFmtId="0" fontId="14" fillId="19" borderId="2" applyNumberFormat="0" applyProtection="0">
      <alignment horizontal="left" vertical="top" indent="1"/>
    </xf>
    <xf numFmtId="4" fontId="18" fillId="35" borderId="0" applyNumberFormat="0" applyProtection="0">
      <alignment horizontal="left" vertical="center" indent="1"/>
    </xf>
    <xf numFmtId="0" fontId="19" fillId="36" borderId="1"/>
    <xf numFmtId="4" fontId="20" fillId="30" borderId="2" applyNumberFormat="0" applyProtection="0">
      <alignment horizontal="right" vertical="center"/>
    </xf>
    <xf numFmtId="0" fontId="21" fillId="0" borderId="0" applyNumberFormat="0" applyFill="0" applyBorder="0" applyAlignment="0" applyProtection="0"/>
    <xf numFmtId="9" fontId="29" fillId="0" borderId="0" applyFont="0" applyFill="0" applyBorder="0" applyAlignment="0" applyProtection="0"/>
    <xf numFmtId="0" fontId="5" fillId="0" borderId="0"/>
  </cellStyleXfs>
  <cellXfs count="137">
    <xf numFmtId="0" fontId="0" fillId="0" borderId="0" xfId="0"/>
    <xf numFmtId="0" fontId="11" fillId="2" borderId="0" xfId="0" applyFont="1" applyFill="1" applyBorder="1"/>
    <xf numFmtId="0" fontId="11" fillId="2" borderId="1" xfId="0" applyFont="1" applyFill="1" applyBorder="1"/>
    <xf numFmtId="0" fontId="11" fillId="37" borderId="7" xfId="0" applyFont="1" applyFill="1" applyBorder="1" applyProtection="1">
      <protection locked="0"/>
    </xf>
    <xf numFmtId="0" fontId="11" fillId="2" borderId="0" xfId="0" applyFont="1" applyFill="1"/>
    <xf numFmtId="0" fontId="24" fillId="2" borderId="0" xfId="0" applyFont="1" applyFill="1"/>
    <xf numFmtId="0" fontId="11" fillId="2" borderId="1" xfId="0" applyFont="1" applyFill="1" applyBorder="1" applyAlignment="1">
      <alignment horizontal="right"/>
    </xf>
    <xf numFmtId="0" fontId="11" fillId="2" borderId="1" xfId="0" quotePrefix="1" applyFont="1" applyFill="1" applyBorder="1" applyAlignment="1">
      <alignment horizontal="right"/>
    </xf>
    <xf numFmtId="0" fontId="6" fillId="2" borderId="0" xfId="0" applyFont="1" applyFill="1" applyAlignment="1">
      <alignment horizontal="center"/>
    </xf>
    <xf numFmtId="0" fontId="6" fillId="2" borderId="0" xfId="0" quotePrefix="1" applyFont="1" applyFill="1" applyAlignment="1">
      <alignment horizontal="center"/>
    </xf>
    <xf numFmtId="0" fontId="6" fillId="2" borderId="0" xfId="0" applyFont="1" applyFill="1"/>
    <xf numFmtId="0" fontId="6" fillId="2" borderId="1" xfId="0" applyFont="1" applyFill="1" applyBorder="1" applyAlignment="1">
      <alignment horizontal="right"/>
    </xf>
    <xf numFmtId="0" fontId="11" fillId="39" borderId="0" xfId="34" applyFill="1"/>
    <xf numFmtId="0" fontId="11" fillId="39" borderId="0" xfId="34" applyFont="1" applyFill="1"/>
    <xf numFmtId="0" fontId="11" fillId="39" borderId="0" xfId="34" applyFont="1" applyFill="1" applyAlignment="1">
      <alignment wrapText="1"/>
    </xf>
    <xf numFmtId="0" fontId="30" fillId="39" borderId="0" xfId="34" applyFont="1" applyFill="1"/>
    <xf numFmtId="0" fontId="6" fillId="2" borderId="1" xfId="0" applyFont="1" applyFill="1" applyBorder="1" applyAlignment="1">
      <alignment horizontal="right" vertical="top" wrapText="1"/>
    </xf>
    <xf numFmtId="9" fontId="11" fillId="2" borderId="1" xfId="78" applyFont="1" applyFill="1" applyBorder="1" applyAlignment="1">
      <alignment horizontal="right"/>
    </xf>
    <xf numFmtId="0" fontId="23" fillId="2" borderId="0" xfId="0" applyFont="1" applyFill="1" applyBorder="1"/>
    <xf numFmtId="9" fontId="11" fillId="2" borderId="1" xfId="78" applyFont="1" applyFill="1" applyBorder="1"/>
    <xf numFmtId="9" fontId="11" fillId="2" borderId="0" xfId="78" applyFont="1" applyFill="1" applyBorder="1"/>
    <xf numFmtId="0" fontId="31" fillId="2" borderId="0" xfId="0" applyFont="1" applyFill="1" applyBorder="1"/>
    <xf numFmtId="0" fontId="19" fillId="2" borderId="0" xfId="0" applyFont="1" applyFill="1" applyBorder="1"/>
    <xf numFmtId="0" fontId="11" fillId="2" borderId="0" xfId="34" applyFill="1" applyAlignment="1">
      <alignment wrapText="1"/>
    </xf>
    <xf numFmtId="0" fontId="11" fillId="2" borderId="0" xfId="34" applyFill="1"/>
    <xf numFmtId="0" fontId="11" fillId="2" borderId="0" xfId="34" applyFill="1" applyAlignment="1">
      <alignment vertical="top" wrapText="1"/>
    </xf>
    <xf numFmtId="0" fontId="26" fillId="2" borderId="0" xfId="34" applyFont="1" applyFill="1"/>
    <xf numFmtId="0" fontId="11" fillId="2" borderId="0" xfId="34" applyFont="1" applyFill="1" applyAlignment="1">
      <alignment wrapText="1"/>
    </xf>
    <xf numFmtId="0" fontId="26" fillId="2" borderId="0" xfId="34" applyFont="1" applyFill="1" applyAlignment="1">
      <alignment wrapText="1"/>
    </xf>
    <xf numFmtId="0" fontId="11" fillId="2" borderId="0" xfId="0" applyFont="1" applyFill="1" applyBorder="1" applyProtection="1"/>
    <xf numFmtId="0" fontId="6" fillId="2" borderId="8" xfId="0" applyFont="1" applyFill="1" applyBorder="1" applyAlignment="1" applyProtection="1">
      <alignment vertical="top" wrapText="1"/>
    </xf>
    <xf numFmtId="0" fontId="6" fillId="2" borderId="8" xfId="0" applyFont="1" applyFill="1" applyBorder="1" applyAlignment="1" applyProtection="1">
      <alignment vertical="top"/>
    </xf>
    <xf numFmtId="0" fontId="11" fillId="2" borderId="6" xfId="0" applyFont="1" applyFill="1" applyBorder="1" applyProtection="1"/>
    <xf numFmtId="0" fontId="11" fillId="2" borderId="6" xfId="0" applyFont="1" applyFill="1" applyBorder="1" applyAlignment="1" applyProtection="1">
      <alignment vertical="top" wrapText="1"/>
    </xf>
    <xf numFmtId="0" fontId="11" fillId="2" borderId="0" xfId="0" applyFont="1" applyFill="1" applyBorder="1" applyAlignment="1" applyProtection="1">
      <alignment horizontal="center"/>
    </xf>
    <xf numFmtId="0" fontId="11" fillId="2" borderId="7" xfId="0" applyFont="1" applyFill="1" applyBorder="1" applyProtection="1"/>
    <xf numFmtId="0" fontId="11" fillId="2" borderId="7" xfId="0" applyFont="1" applyFill="1" applyBorder="1" applyAlignment="1" applyProtection="1">
      <alignment vertical="top" wrapText="1"/>
    </xf>
    <xf numFmtId="0" fontId="11" fillId="2" borderId="7" xfId="0" applyFont="1" applyFill="1" applyBorder="1" applyAlignment="1" applyProtection="1">
      <alignment horizontal="left" vertical="top" wrapText="1"/>
    </xf>
    <xf numFmtId="0" fontId="11" fillId="2" borderId="7" xfId="0" applyFont="1" applyFill="1" applyBorder="1" applyAlignment="1" applyProtection="1"/>
    <xf numFmtId="0" fontId="23" fillId="2" borderId="0" xfId="0" applyFont="1" applyFill="1" applyBorder="1" applyProtection="1"/>
    <xf numFmtId="1" fontId="11" fillId="37" borderId="7" xfId="0" applyNumberFormat="1" applyFont="1" applyFill="1" applyBorder="1" applyProtection="1">
      <protection locked="0"/>
    </xf>
    <xf numFmtId="0" fontId="11" fillId="2" borderId="0" xfId="0" applyFont="1" applyFill="1" applyBorder="1" applyAlignment="1" applyProtection="1">
      <alignment horizontal="left" vertical="top"/>
    </xf>
    <xf numFmtId="0" fontId="6" fillId="38" borderId="8" xfId="0" applyFont="1" applyFill="1" applyBorder="1" applyAlignment="1" applyProtection="1">
      <alignment horizontal="left" vertical="top" wrapText="1"/>
    </xf>
    <xf numFmtId="0" fontId="6" fillId="2" borderId="8" xfId="0" applyFont="1" applyFill="1" applyBorder="1" applyAlignment="1" applyProtection="1">
      <alignment horizontal="center" vertical="top" wrapText="1"/>
    </xf>
    <xf numFmtId="0" fontId="6" fillId="2" borderId="0" xfId="0" applyFont="1" applyFill="1" applyBorder="1" applyAlignment="1" applyProtection="1">
      <alignment horizontal="left" vertical="top"/>
    </xf>
    <xf numFmtId="0" fontId="11" fillId="2" borderId="8" xfId="0" applyFont="1" applyFill="1" applyBorder="1" applyAlignment="1" applyProtection="1">
      <alignment horizontal="left" vertical="top"/>
    </xf>
    <xf numFmtId="0" fontId="6" fillId="3" borderId="7" xfId="0" applyFont="1" applyFill="1" applyBorder="1" applyAlignment="1" applyProtection="1">
      <alignment horizontal="left" vertical="top" wrapText="1"/>
    </xf>
    <xf numFmtId="0" fontId="11" fillId="3" borderId="7" xfId="0" applyFont="1" applyFill="1" applyBorder="1" applyAlignment="1" applyProtection="1">
      <alignment horizontal="left" vertical="top" wrapText="1"/>
    </xf>
    <xf numFmtId="0" fontId="11" fillId="3" borderId="7" xfId="0" quotePrefix="1" applyFont="1" applyFill="1" applyBorder="1" applyAlignment="1" applyProtection="1">
      <alignment horizontal="center" vertical="top" wrapText="1"/>
    </xf>
    <xf numFmtId="0" fontId="11" fillId="2" borderId="7" xfId="0" quotePrefix="1" applyFont="1" applyFill="1" applyBorder="1" applyAlignment="1" applyProtection="1">
      <alignment horizontal="center" vertical="top" wrapText="1"/>
    </xf>
    <xf numFmtId="0" fontId="11" fillId="3" borderId="0" xfId="0" applyFont="1" applyFill="1" applyBorder="1" applyAlignment="1" applyProtection="1">
      <alignment horizontal="left" vertical="top" wrapText="1"/>
    </xf>
    <xf numFmtId="0" fontId="11" fillId="2" borderId="7" xfId="0" applyFont="1" applyFill="1" applyBorder="1" applyAlignment="1" applyProtection="1">
      <alignment horizontal="left" vertical="top"/>
    </xf>
    <xf numFmtId="0" fontId="6" fillId="2" borderId="7"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0" fontId="11" fillId="2" borderId="5" xfId="0" applyFont="1" applyFill="1" applyBorder="1" applyAlignment="1" applyProtection="1">
      <alignment horizontal="left" vertical="top"/>
    </xf>
    <xf numFmtId="0" fontId="11" fillId="2" borderId="7" xfId="0" applyFont="1" applyFill="1" applyBorder="1" applyAlignment="1" applyProtection="1">
      <alignment horizontal="center" vertical="top" wrapText="1"/>
    </xf>
    <xf numFmtId="0" fontId="26" fillId="2" borderId="0" xfId="0" applyFont="1" applyFill="1" applyBorder="1" applyAlignment="1" applyProtection="1">
      <alignment horizontal="left" vertical="top" wrapText="1"/>
    </xf>
    <xf numFmtId="0" fontId="26" fillId="2" borderId="0" xfId="0" applyFont="1" applyFill="1" applyBorder="1" applyAlignment="1" applyProtection="1">
      <alignment horizontal="left" vertical="top"/>
    </xf>
    <xf numFmtId="0" fontId="28" fillId="2" borderId="0" xfId="0" applyFont="1" applyFill="1" applyBorder="1" applyAlignment="1" applyProtection="1">
      <alignment horizontal="left" vertical="top"/>
    </xf>
    <xf numFmtId="0" fontId="11" fillId="3" borderId="7" xfId="0" applyFont="1" applyFill="1" applyBorder="1" applyAlignment="1" applyProtection="1">
      <alignment horizontal="center" vertical="top" wrapText="1"/>
    </xf>
    <xf numFmtId="0" fontId="11" fillId="2" borderId="6" xfId="0" applyFont="1" applyFill="1" applyBorder="1" applyAlignment="1" applyProtection="1">
      <alignment horizontal="left" vertical="top" wrapText="1"/>
    </xf>
    <xf numFmtId="0" fontId="11" fillId="2" borderId="6" xfId="0" applyFont="1" applyFill="1" applyBorder="1" applyAlignment="1" applyProtection="1">
      <alignment horizontal="center" vertical="top" wrapText="1"/>
    </xf>
    <xf numFmtId="0" fontId="11" fillId="3" borderId="6" xfId="0" quotePrefix="1" applyFont="1" applyFill="1" applyBorder="1" applyAlignment="1" applyProtection="1">
      <alignment horizontal="center" vertical="top" wrapText="1"/>
    </xf>
    <xf numFmtId="0" fontId="11" fillId="2" borderId="6" xfId="0" quotePrefix="1" applyFont="1" applyFill="1" applyBorder="1" applyAlignment="1" applyProtection="1">
      <alignment horizontal="center" vertical="top" wrapText="1"/>
    </xf>
    <xf numFmtId="0" fontId="6" fillId="2" borderId="0"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6" fillId="2" borderId="0" xfId="0" applyFont="1" applyFill="1" applyBorder="1" applyAlignment="1" applyProtection="1">
      <alignment horizontal="center" vertical="top" wrapText="1"/>
    </xf>
    <xf numFmtId="0" fontId="6" fillId="2" borderId="7" xfId="0" quotePrefix="1"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11" fillId="2" borderId="0" xfId="0" applyFont="1" applyFill="1" applyBorder="1" applyAlignment="1" applyProtection="1">
      <alignment horizontal="center" vertical="top"/>
    </xf>
    <xf numFmtId="1" fontId="11" fillId="37" borderId="7" xfId="0" applyNumberFormat="1" applyFont="1" applyFill="1" applyBorder="1" applyAlignment="1" applyProtection="1">
      <alignment horizontal="center" vertical="top"/>
      <protection locked="0"/>
    </xf>
    <xf numFmtId="0" fontId="6" fillId="3" borderId="5" xfId="0" applyFont="1" applyFill="1" applyBorder="1" applyAlignment="1" applyProtection="1">
      <alignment horizontal="left" vertical="top" wrapText="1"/>
    </xf>
    <xf numFmtId="0" fontId="11" fillId="3" borderId="5" xfId="0" applyFont="1" applyFill="1" applyBorder="1" applyAlignment="1" applyProtection="1">
      <alignment horizontal="left" vertical="top" wrapText="1"/>
    </xf>
    <xf numFmtId="0" fontId="11" fillId="3" borderId="5" xfId="0" quotePrefix="1" applyFont="1" applyFill="1" applyBorder="1" applyAlignment="1" applyProtection="1">
      <alignment horizontal="center" vertical="top" wrapText="1"/>
    </xf>
    <xf numFmtId="0" fontId="11" fillId="2" borderId="5" xfId="0" quotePrefix="1" applyFont="1" applyFill="1" applyBorder="1" applyAlignment="1" applyProtection="1">
      <alignment horizontal="center" vertical="top" wrapText="1"/>
    </xf>
    <xf numFmtId="0" fontId="11" fillId="2" borderId="0" xfId="34" applyFill="1" applyAlignment="1" applyProtection="1">
      <alignment wrapText="1"/>
      <protection locked="0"/>
    </xf>
    <xf numFmtId="0" fontId="0" fillId="2" borderId="0" xfId="0" applyFill="1" applyProtection="1"/>
    <xf numFmtId="0" fontId="7" fillId="2" borderId="1" xfId="0" applyFont="1" applyFill="1" applyBorder="1" applyProtection="1"/>
    <xf numFmtId="0" fontId="7" fillId="2" borderId="1" xfId="0" applyFont="1" applyFill="1" applyBorder="1" applyAlignment="1" applyProtection="1">
      <alignment horizontal="right" vertical="top" wrapText="1"/>
    </xf>
    <xf numFmtId="1" fontId="7" fillId="2" borderId="1" xfId="0" applyNumberFormat="1" applyFont="1" applyFill="1" applyBorder="1" applyProtection="1"/>
    <xf numFmtId="0" fontId="11" fillId="2" borderId="1" xfId="0" applyFont="1" applyFill="1" applyBorder="1" applyAlignment="1" applyProtection="1">
      <alignment horizontal="left" vertical="top" wrapText="1"/>
    </xf>
    <xf numFmtId="0" fontId="11" fillId="0" borderId="1" xfId="79" applyFont="1" applyFill="1" applyBorder="1"/>
    <xf numFmtId="0" fontId="11" fillId="0" borderId="1" xfId="79" applyFont="1" applyFill="1" applyBorder="1" applyAlignment="1">
      <alignment horizontal="right"/>
    </xf>
    <xf numFmtId="0" fontId="23" fillId="0" borderId="0" xfId="79" applyFont="1"/>
    <xf numFmtId="0" fontId="11" fillId="2" borderId="5" xfId="0" applyFont="1" applyFill="1" applyBorder="1" applyAlignment="1" applyProtection="1">
      <alignment horizontal="left" vertical="top" wrapText="1"/>
    </xf>
    <xf numFmtId="1" fontId="11" fillId="37" borderId="5" xfId="0" applyNumberFormat="1" applyFont="1" applyFill="1" applyBorder="1" applyAlignment="1" applyProtection="1">
      <alignment horizontal="center" vertical="top"/>
      <protection locked="0"/>
    </xf>
    <xf numFmtId="0" fontId="11" fillId="2" borderId="1" xfId="0" applyFont="1" applyFill="1" applyBorder="1" applyAlignment="1">
      <alignment horizontal="left"/>
    </xf>
    <xf numFmtId="0" fontId="11" fillId="0" borderId="0" xfId="79" applyFont="1"/>
    <xf numFmtId="0" fontId="6" fillId="0" borderId="1" xfId="79" applyFont="1" applyBorder="1"/>
    <xf numFmtId="0" fontId="6" fillId="0" borderId="1" xfId="79" applyFont="1" applyFill="1" applyBorder="1"/>
    <xf numFmtId="0" fontId="11" fillId="0" borderId="0" xfId="79" applyFont="1" applyAlignment="1">
      <alignment horizontal="left" vertical="top"/>
    </xf>
    <xf numFmtId="0" fontId="6" fillId="0" borderId="1" xfId="79" applyFont="1" applyBorder="1" applyAlignment="1">
      <alignment horizontal="left" vertical="top"/>
    </xf>
    <xf numFmtId="0" fontId="11" fillId="0" borderId="1" xfId="79" applyFont="1" applyBorder="1" applyAlignment="1">
      <alignment horizontal="left" vertical="top"/>
    </xf>
    <xf numFmtId="0" fontId="6" fillId="2" borderId="1" xfId="79" applyFont="1" applyFill="1" applyBorder="1" applyAlignment="1">
      <alignment horizontal="left" vertical="top" wrapText="1"/>
    </xf>
    <xf numFmtId="0" fontId="11" fillId="0" borderId="1" xfId="79" applyFont="1" applyFill="1" applyBorder="1" applyAlignment="1">
      <alignment horizontal="left" vertical="top"/>
    </xf>
    <xf numFmtId="0" fontId="11" fillId="2" borderId="1" xfId="0" applyFont="1" applyFill="1" applyBorder="1" applyAlignment="1">
      <alignment horizontal="left" vertical="top"/>
    </xf>
    <xf numFmtId="0" fontId="11" fillId="2" borderId="1" xfId="0" quotePrefix="1" applyFont="1" applyFill="1" applyBorder="1" applyAlignment="1">
      <alignment horizontal="left" vertical="top"/>
    </xf>
    <xf numFmtId="0" fontId="11" fillId="2" borderId="7" xfId="0" applyFont="1" applyFill="1" applyBorder="1"/>
    <xf numFmtId="0" fontId="31" fillId="2" borderId="7" xfId="0" applyFont="1" applyFill="1" applyBorder="1"/>
    <xf numFmtId="1" fontId="11" fillId="2" borderId="1" xfId="0" applyNumberFormat="1" applyFont="1" applyFill="1" applyBorder="1" applyAlignment="1">
      <alignment horizontal="right"/>
    </xf>
    <xf numFmtId="0" fontId="11" fillId="2" borderId="0" xfId="0" applyFont="1" applyFill="1" applyBorder="1" applyAlignment="1" applyProtection="1">
      <alignment horizontal="left" vertical="top" wrapText="1"/>
    </xf>
    <xf numFmtId="0" fontId="6" fillId="0" borderId="0" xfId="79" applyFont="1" applyFill="1" applyBorder="1"/>
    <xf numFmtId="0" fontId="6" fillId="2" borderId="7" xfId="0" applyFont="1" applyFill="1" applyBorder="1" applyAlignment="1" applyProtection="1">
      <alignment horizontal="center" vertical="top" wrapText="1"/>
    </xf>
    <xf numFmtId="1" fontId="11" fillId="2" borderId="7" xfId="0" applyNumberFormat="1" applyFont="1" applyFill="1" applyBorder="1" applyAlignment="1" applyProtection="1">
      <alignment horizontal="center" vertical="top"/>
      <protection locked="0"/>
    </xf>
    <xf numFmtId="0" fontId="5" fillId="2" borderId="0" xfId="0" applyFont="1" applyFill="1" applyAlignment="1">
      <alignment vertical="top"/>
    </xf>
    <xf numFmtId="0" fontId="5" fillId="2" borderId="1" xfId="0" applyFont="1" applyFill="1" applyBorder="1" applyAlignment="1">
      <alignment vertical="top"/>
    </xf>
    <xf numFmtId="0" fontId="33" fillId="2" borderId="1" xfId="0" applyFont="1" applyFill="1" applyBorder="1" applyAlignment="1">
      <alignment vertical="top" wrapText="1"/>
    </xf>
    <xf numFmtId="0" fontId="37" fillId="2" borderId="1" xfId="0" applyFont="1" applyFill="1" applyBorder="1" applyAlignment="1">
      <alignment horizontal="center" vertical="center"/>
    </xf>
    <xf numFmtId="0" fontId="35" fillId="2" borderId="1" xfId="0" applyFont="1" applyFill="1" applyBorder="1" applyAlignment="1">
      <alignment vertical="top" wrapText="1"/>
    </xf>
    <xf numFmtId="0" fontId="5" fillId="2" borderId="1" xfId="0" applyFont="1" applyFill="1" applyBorder="1" applyAlignment="1">
      <alignment vertical="top" wrapText="1"/>
    </xf>
    <xf numFmtId="0" fontId="36" fillId="2" borderId="1" xfId="0" applyFont="1" applyFill="1" applyBorder="1" applyAlignment="1">
      <alignment vertical="top"/>
    </xf>
    <xf numFmtId="0" fontId="3" fillId="2" borderId="1" xfId="0" applyFont="1" applyFill="1" applyBorder="1" applyAlignment="1">
      <alignment vertical="top" wrapText="1"/>
    </xf>
    <xf numFmtId="0" fontId="37" fillId="2" borderId="1" xfId="0" applyFont="1" applyFill="1" applyBorder="1" applyAlignment="1">
      <alignment horizontal="center" vertical="center" wrapText="1"/>
    </xf>
    <xf numFmtId="0" fontId="4" fillId="2" borderId="1" xfId="0" applyFont="1" applyFill="1" applyBorder="1" applyAlignment="1">
      <alignment vertical="top" wrapText="1"/>
    </xf>
    <xf numFmtId="0" fontId="2" fillId="2" borderId="1" xfId="0" applyFont="1" applyFill="1" applyBorder="1" applyAlignment="1">
      <alignment vertical="top"/>
    </xf>
    <xf numFmtId="0" fontId="2" fillId="2" borderId="0" xfId="0" applyFont="1" applyFill="1" applyAlignment="1">
      <alignment vertical="top"/>
    </xf>
    <xf numFmtId="3" fontId="0" fillId="2" borderId="0" xfId="0" applyNumberFormat="1" applyFill="1" applyProtection="1"/>
    <xf numFmtId="0" fontId="7" fillId="2" borderId="0" xfId="0" applyFont="1" applyFill="1" applyBorder="1" applyProtection="1"/>
    <xf numFmtId="0" fontId="38" fillId="2" borderId="1" xfId="0" applyFont="1" applyFill="1" applyBorder="1" applyProtection="1"/>
    <xf numFmtId="0" fontId="38" fillId="2" borderId="1" xfId="0" applyFont="1" applyFill="1" applyBorder="1" applyAlignment="1" applyProtection="1">
      <alignment horizontal="right"/>
    </xf>
    <xf numFmtId="0" fontId="39" fillId="2" borderId="1" xfId="0" applyFont="1" applyFill="1" applyBorder="1" applyProtection="1"/>
    <xf numFmtId="0" fontId="40" fillId="2" borderId="1" xfId="0" applyFont="1" applyFill="1" applyBorder="1" applyProtection="1"/>
    <xf numFmtId="0" fontId="7" fillId="0" borderId="1" xfId="0" applyFont="1" applyFill="1" applyBorder="1" applyProtection="1"/>
    <xf numFmtId="1" fontId="7" fillId="0" borderId="1" xfId="0" applyNumberFormat="1" applyFont="1" applyFill="1" applyBorder="1" applyProtection="1"/>
    <xf numFmtId="0" fontId="0" fillId="0" borderId="0" xfId="0" applyFill="1" applyProtection="1"/>
    <xf numFmtId="0" fontId="6" fillId="2" borderId="6" xfId="0" applyFont="1" applyFill="1" applyBorder="1" applyAlignment="1" applyProtection="1">
      <alignment horizontal="center" vertical="center" wrapText="1"/>
    </xf>
    <xf numFmtId="0" fontId="32" fillId="0" borderId="6" xfId="0" applyFont="1" applyBorder="1" applyAlignment="1" applyProtection="1">
      <alignment horizontal="center" vertical="center" wrapText="1"/>
    </xf>
    <xf numFmtId="0" fontId="6" fillId="2" borderId="6" xfId="0" applyFont="1" applyFill="1" applyBorder="1" applyAlignment="1" applyProtection="1">
      <alignment horizontal="center" vertical="top" wrapText="1"/>
    </xf>
    <xf numFmtId="0" fontId="32" fillId="0" borderId="6" xfId="0" applyFont="1" applyBorder="1" applyAlignment="1" applyProtection="1">
      <alignment horizontal="center" vertical="top" wrapText="1"/>
    </xf>
    <xf numFmtId="0" fontId="26" fillId="2" borderId="7" xfId="0" applyFont="1" applyFill="1" applyBorder="1" applyAlignment="1" applyProtection="1">
      <alignment horizontal="left" vertical="top" wrapText="1"/>
    </xf>
    <xf numFmtId="0" fontId="26" fillId="2" borderId="6" xfId="0" applyFont="1" applyFill="1" applyBorder="1" applyAlignment="1" applyProtection="1">
      <alignment horizontal="left" vertical="top" wrapText="1"/>
    </xf>
    <xf numFmtId="0" fontId="26"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0" fontId="11" fillId="2" borderId="6" xfId="0" applyFont="1" applyFill="1" applyBorder="1" applyAlignment="1" applyProtection="1">
      <alignment horizontal="center"/>
    </xf>
    <xf numFmtId="0" fontId="11" fillId="40" borderId="9" xfId="0" applyFont="1" applyFill="1" applyBorder="1" applyAlignment="1" applyProtection="1">
      <alignment horizontal="center"/>
    </xf>
    <xf numFmtId="0" fontId="11" fillId="40" borderId="7" xfId="0" applyFont="1" applyFill="1" applyBorder="1" applyAlignment="1" applyProtection="1">
      <alignment horizontal="center"/>
    </xf>
    <xf numFmtId="0" fontId="11" fillId="40" borderId="10" xfId="0" applyFont="1" applyFill="1" applyBorder="1" applyAlignment="1" applyProtection="1">
      <alignment horizontal="center"/>
    </xf>
  </cellXfs>
  <cellStyles count="80">
    <cellStyle name="Accent1 - 20%" xfId="1"/>
    <cellStyle name="Accent1 - 20% 2" xfId="2"/>
    <cellStyle name="Accent1 - 40%" xfId="3"/>
    <cellStyle name="Accent1 - 40% 2" xfId="4"/>
    <cellStyle name="Accent1 - 60%" xfId="5"/>
    <cellStyle name="Accent2 - 20%" xfId="6"/>
    <cellStyle name="Accent2 - 20% 2" xfId="7"/>
    <cellStyle name="Accent2 - 40%" xfId="8"/>
    <cellStyle name="Accent2 - 40% 2" xfId="9"/>
    <cellStyle name="Accent2 - 60%" xfId="10"/>
    <cellStyle name="Accent3 - 20%" xfId="11"/>
    <cellStyle name="Accent3 - 20% 2" xfId="12"/>
    <cellStyle name="Accent3 - 40%" xfId="13"/>
    <cellStyle name="Accent3 - 40% 2" xfId="14"/>
    <cellStyle name="Accent3 - 60%" xfId="15"/>
    <cellStyle name="Accent4 - 20%" xfId="16"/>
    <cellStyle name="Accent4 - 20% 2" xfId="17"/>
    <cellStyle name="Accent4 - 40%" xfId="18"/>
    <cellStyle name="Accent4 - 40% 2" xfId="19"/>
    <cellStyle name="Accent4 - 60%" xfId="20"/>
    <cellStyle name="Accent5 - 20%" xfId="21"/>
    <cellStyle name="Accent5 - 20% 2" xfId="22"/>
    <cellStyle name="Accent5 - 40%" xfId="23"/>
    <cellStyle name="Accent5 - 40% 2" xfId="24"/>
    <cellStyle name="Accent5 - 60%" xfId="25"/>
    <cellStyle name="Accent6 - 20%" xfId="26"/>
    <cellStyle name="Accent6 - 20% 2" xfId="27"/>
    <cellStyle name="Accent6 - 40%" xfId="28"/>
    <cellStyle name="Accent6 - 40% 2" xfId="29"/>
    <cellStyle name="Accent6 - 60%" xfId="30"/>
    <cellStyle name="Emphasis 1" xfId="31"/>
    <cellStyle name="Emphasis 2" xfId="32"/>
    <cellStyle name="Emphasis 3" xfId="33"/>
    <cellStyle name="Normal" xfId="0" builtinId="0"/>
    <cellStyle name="Normal 2" xfId="34"/>
    <cellStyle name="Normal 3" xfId="79"/>
    <cellStyle name="Percent" xfId="78" builtinId="5"/>
    <cellStyle name="Percent 2" xfId="35"/>
    <cellStyle name="SAPBEXaggData" xfId="36"/>
    <cellStyle name="SAPBEXaggDataEmph" xfId="37"/>
    <cellStyle name="SAPBEXaggItem" xfId="38"/>
    <cellStyle name="SAPBEXaggItemX" xfId="39"/>
    <cellStyle name="SAPBEXchaText" xfId="40"/>
    <cellStyle name="SAPBEXexcBad7" xfId="41"/>
    <cellStyle name="SAPBEXexcBad8" xfId="42"/>
    <cellStyle name="SAPBEXexcBad9" xfId="43"/>
    <cellStyle name="SAPBEXexcCritical4" xfId="44"/>
    <cellStyle name="SAPBEXexcCritical5" xfId="45"/>
    <cellStyle name="SAPBEXexcCritical6" xfId="46"/>
    <cellStyle name="SAPBEXexcGood1" xfId="47"/>
    <cellStyle name="SAPBEXexcGood2" xfId="48"/>
    <cellStyle name="SAPBEXexcGood3" xfId="49"/>
    <cellStyle name="SAPBEXfilterDrill" xfId="50"/>
    <cellStyle name="SAPBEXfilterItem" xfId="51"/>
    <cellStyle name="SAPBEXfilterText" xfId="52"/>
    <cellStyle name="SAPBEXformats" xfId="53"/>
    <cellStyle name="SAPBEXheaderItem" xfId="54"/>
    <cellStyle name="SAPBEXheaderText" xfId="55"/>
    <cellStyle name="SAPBEXHLevel0" xfId="56"/>
    <cellStyle name="SAPBEXHLevel0X" xfId="57"/>
    <cellStyle name="SAPBEXHLevel1" xfId="58"/>
    <cellStyle name="SAPBEXHLevel1X" xfId="59"/>
    <cellStyle name="SAPBEXHLevel2" xfId="60"/>
    <cellStyle name="SAPBEXHLevel2X" xfId="61"/>
    <cellStyle name="SAPBEXHLevel3" xfId="62"/>
    <cellStyle name="SAPBEXHLevel3X" xfId="63"/>
    <cellStyle name="SAPBEXinputData" xfId="64"/>
    <cellStyle name="SAPBEXItemHeader" xfId="65"/>
    <cellStyle name="SAPBEXresData" xfId="66"/>
    <cellStyle name="SAPBEXresDataEmph" xfId="67"/>
    <cellStyle name="SAPBEXresItem" xfId="68"/>
    <cellStyle name="SAPBEXresItemX" xfId="69"/>
    <cellStyle name="SAPBEXstdData" xfId="70"/>
    <cellStyle name="SAPBEXstdDataEmph" xfId="71"/>
    <cellStyle name="SAPBEXstdItem" xfId="72"/>
    <cellStyle name="SAPBEXstdItemX" xfId="73"/>
    <cellStyle name="SAPBEXtitle" xfId="74"/>
    <cellStyle name="SAPBEXunassignedItem" xfId="75"/>
    <cellStyle name="SAPBEXundefined" xfId="76"/>
    <cellStyle name="Sheet Title" xfId="77"/>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712731542759695E-2"/>
          <c:y val="2.5208286464192001E-2"/>
          <c:w val="0.67480075565387398"/>
          <c:h val="0.70827577802774599"/>
        </c:manualLayout>
      </c:layout>
      <c:barChart>
        <c:barDir val="col"/>
        <c:grouping val="clustered"/>
        <c:varyColors val="0"/>
        <c:ser>
          <c:idx val="0"/>
          <c:order val="0"/>
          <c:tx>
            <c:strRef>
              <c:f>Results!$B$38</c:f>
              <c:strCache>
                <c:ptCount val="1"/>
                <c:pt idx="0">
                  <c:v> 0 % R pulp &amp; 0 % to recycling</c:v>
                </c:pt>
              </c:strCache>
            </c:strRef>
          </c:tx>
          <c:invertIfNegative val="0"/>
          <c:cat>
            <c:strRef>
              <c:f>Results!$C$37:$U$37</c:f>
              <c:strCache>
                <c:ptCount val="19"/>
                <c:pt idx="0">
                  <c:v>GHG protocol - 
recycled content</c:v>
                </c:pt>
                <c:pt idx="1">
                  <c:v>PAS 2050 - 
recycled content</c:v>
                </c:pt>
                <c:pt idx="2">
                  <c:v>Fibre loss 
compensation model</c:v>
                </c:pt>
                <c:pt idx="3">
                  <c:v>ISO/DIS 14067 - 
open loop</c:v>
                </c:pt>
                <c:pt idx="5">
                  <c:v>GHG protocol - 
closed loop approx.</c:v>
                </c:pt>
                <c:pt idx="6">
                  <c:v>PAS 2050 - 
closed loop approx.</c:v>
                </c:pt>
                <c:pt idx="7">
                  <c:v>ISO/DIS 14067 - 
closed loop</c:v>
                </c:pt>
                <c:pt idx="9">
                  <c:v>AFNOR BP X30-
323 open loop</c:v>
                </c:pt>
                <c:pt idx="10">
                  <c:v>AFNOR BP X30-
323 closed loop</c:v>
                </c:pt>
                <c:pt idx="12">
                  <c:v>ILCD attrib. 
(market value &gt; 0)</c:v>
                </c:pt>
                <c:pt idx="13">
                  <c:v>ILCD attrib. 
(market value &lt; 0)</c:v>
                </c:pt>
                <c:pt idx="15">
                  <c:v>ILCD conseq.</c:v>
                </c:pt>
                <c:pt idx="16">
                  <c:v>PFCR for paper</c:v>
                </c:pt>
                <c:pt idx="17">
                  <c:v>PEF June 2012</c:v>
                </c:pt>
                <c:pt idx="18">
                  <c:v>PEF April 2013</c:v>
                </c:pt>
              </c:strCache>
            </c:strRef>
          </c:cat>
          <c:val>
            <c:numRef>
              <c:f>Results!$C$38:$U$38</c:f>
              <c:numCache>
                <c:formatCode>0</c:formatCode>
                <c:ptCount val="19"/>
                <c:pt idx="0">
                  <c:v>2600</c:v>
                </c:pt>
                <c:pt idx="1">
                  <c:v>2600</c:v>
                </c:pt>
                <c:pt idx="2">
                  <c:v>2600</c:v>
                </c:pt>
                <c:pt idx="3">
                  <c:v>2600</c:v>
                </c:pt>
                <c:pt idx="5">
                  <c:v>2600</c:v>
                </c:pt>
                <c:pt idx="6">
                  <c:v>2600</c:v>
                </c:pt>
                <c:pt idx="7">
                  <c:v>2600</c:v>
                </c:pt>
                <c:pt idx="9">
                  <c:v>2040</c:v>
                </c:pt>
                <c:pt idx="10">
                  <c:v>2250</c:v>
                </c:pt>
                <c:pt idx="12">
                  <c:v>2040</c:v>
                </c:pt>
                <c:pt idx="13">
                  <c:v>2390</c:v>
                </c:pt>
                <c:pt idx="15">
                  <c:v>2600</c:v>
                </c:pt>
                <c:pt idx="16">
                  <c:v>2600</c:v>
                </c:pt>
                <c:pt idx="17">
                  <c:v>2600</c:v>
                </c:pt>
                <c:pt idx="18">
                  <c:v>2600</c:v>
                </c:pt>
              </c:numCache>
            </c:numRef>
          </c:val>
          <c:extLst>
            <c:ext xmlns:c16="http://schemas.microsoft.com/office/drawing/2014/chart" uri="{C3380CC4-5D6E-409C-BE32-E72D297353CC}">
              <c16:uniqueId val="{00000000-F363-4E8F-80CC-16B783575D91}"/>
            </c:ext>
          </c:extLst>
        </c:ser>
        <c:ser>
          <c:idx val="1"/>
          <c:order val="1"/>
          <c:tx>
            <c:strRef>
              <c:f>Results!$B$39</c:f>
              <c:strCache>
                <c:ptCount val="1"/>
                <c:pt idx="0">
                  <c:v> 50 % R pulp &amp; 0 % to recycling</c:v>
                </c:pt>
              </c:strCache>
            </c:strRef>
          </c:tx>
          <c:invertIfNegative val="0"/>
          <c:cat>
            <c:strRef>
              <c:f>Results!$C$37:$U$37</c:f>
              <c:strCache>
                <c:ptCount val="19"/>
                <c:pt idx="0">
                  <c:v>GHG protocol - 
recycled content</c:v>
                </c:pt>
                <c:pt idx="1">
                  <c:v>PAS 2050 - 
recycled content</c:v>
                </c:pt>
                <c:pt idx="2">
                  <c:v>Fibre loss 
compensation model</c:v>
                </c:pt>
                <c:pt idx="3">
                  <c:v>ISO/DIS 14067 - 
open loop</c:v>
                </c:pt>
                <c:pt idx="5">
                  <c:v>GHG protocol - 
closed loop approx.</c:v>
                </c:pt>
                <c:pt idx="6">
                  <c:v>PAS 2050 - 
closed loop approx.</c:v>
                </c:pt>
                <c:pt idx="7">
                  <c:v>ISO/DIS 14067 - 
closed loop</c:v>
                </c:pt>
                <c:pt idx="9">
                  <c:v>AFNOR BP X30-
323 open loop</c:v>
                </c:pt>
                <c:pt idx="10">
                  <c:v>AFNOR BP X30-
323 closed loop</c:v>
                </c:pt>
                <c:pt idx="12">
                  <c:v>ILCD attrib. 
(market value &gt; 0)</c:v>
                </c:pt>
                <c:pt idx="13">
                  <c:v>ILCD attrib. 
(market value &lt; 0)</c:v>
                </c:pt>
                <c:pt idx="15">
                  <c:v>ILCD conseq.</c:v>
                </c:pt>
                <c:pt idx="16">
                  <c:v>PFCR for paper</c:v>
                </c:pt>
                <c:pt idx="17">
                  <c:v>PEF June 2012</c:v>
                </c:pt>
                <c:pt idx="18">
                  <c:v>PEF April 2013</c:v>
                </c:pt>
              </c:strCache>
            </c:strRef>
          </c:cat>
          <c:val>
            <c:numRef>
              <c:f>Results!$C$39:$U$39</c:f>
              <c:numCache>
                <c:formatCode>0</c:formatCode>
                <c:ptCount val="19"/>
                <c:pt idx="0">
                  <c:v>2450</c:v>
                </c:pt>
                <c:pt idx="1">
                  <c:v>2450</c:v>
                </c:pt>
                <c:pt idx="2">
                  <c:v>2495</c:v>
                </c:pt>
                <c:pt idx="3">
                  <c:v>2600</c:v>
                </c:pt>
                <c:pt idx="5">
                  <c:v>2600</c:v>
                </c:pt>
                <c:pt idx="6">
                  <c:v>2600</c:v>
                </c:pt>
                <c:pt idx="7">
                  <c:v>2600</c:v>
                </c:pt>
                <c:pt idx="9">
                  <c:v>2040</c:v>
                </c:pt>
                <c:pt idx="10">
                  <c:v>2100</c:v>
                </c:pt>
                <c:pt idx="12">
                  <c:v>2040</c:v>
                </c:pt>
                <c:pt idx="13">
                  <c:v>2390</c:v>
                </c:pt>
                <c:pt idx="15">
                  <c:v>2450</c:v>
                </c:pt>
                <c:pt idx="16">
                  <c:v>2450</c:v>
                </c:pt>
                <c:pt idx="17">
                  <c:v>2450</c:v>
                </c:pt>
                <c:pt idx="18">
                  <c:v>2400</c:v>
                </c:pt>
              </c:numCache>
            </c:numRef>
          </c:val>
          <c:extLst>
            <c:ext xmlns:c16="http://schemas.microsoft.com/office/drawing/2014/chart" uri="{C3380CC4-5D6E-409C-BE32-E72D297353CC}">
              <c16:uniqueId val="{00000001-F363-4E8F-80CC-16B783575D91}"/>
            </c:ext>
          </c:extLst>
        </c:ser>
        <c:ser>
          <c:idx val="2"/>
          <c:order val="2"/>
          <c:tx>
            <c:strRef>
              <c:f>Results!$B$40</c:f>
              <c:strCache>
                <c:ptCount val="1"/>
                <c:pt idx="0">
                  <c:v> 100 % R pulp &amp; 0 % to recycling</c:v>
                </c:pt>
              </c:strCache>
            </c:strRef>
          </c:tx>
          <c:invertIfNegative val="0"/>
          <c:cat>
            <c:strRef>
              <c:f>Results!$C$37:$U$37</c:f>
              <c:strCache>
                <c:ptCount val="19"/>
                <c:pt idx="0">
                  <c:v>GHG protocol - 
recycled content</c:v>
                </c:pt>
                <c:pt idx="1">
                  <c:v>PAS 2050 - 
recycled content</c:v>
                </c:pt>
                <c:pt idx="2">
                  <c:v>Fibre loss 
compensation model</c:v>
                </c:pt>
                <c:pt idx="3">
                  <c:v>ISO/DIS 14067 - 
open loop</c:v>
                </c:pt>
                <c:pt idx="5">
                  <c:v>GHG protocol - 
closed loop approx.</c:v>
                </c:pt>
                <c:pt idx="6">
                  <c:v>PAS 2050 - 
closed loop approx.</c:v>
                </c:pt>
                <c:pt idx="7">
                  <c:v>ISO/DIS 14067 - 
closed loop</c:v>
                </c:pt>
                <c:pt idx="9">
                  <c:v>AFNOR BP X30-
323 open loop</c:v>
                </c:pt>
                <c:pt idx="10">
                  <c:v>AFNOR BP X30-
323 closed loop</c:v>
                </c:pt>
                <c:pt idx="12">
                  <c:v>ILCD attrib. 
(market value &gt; 0)</c:v>
                </c:pt>
                <c:pt idx="13">
                  <c:v>ILCD attrib. 
(market value &lt; 0)</c:v>
                </c:pt>
                <c:pt idx="15">
                  <c:v>ILCD conseq.</c:v>
                </c:pt>
                <c:pt idx="16">
                  <c:v>PFCR for paper</c:v>
                </c:pt>
                <c:pt idx="17">
                  <c:v>PEF June 2012</c:v>
                </c:pt>
                <c:pt idx="18">
                  <c:v>PEF April 2013</c:v>
                </c:pt>
              </c:strCache>
            </c:strRef>
          </c:cat>
          <c:val>
            <c:numRef>
              <c:f>Results!$C$40:$U$40</c:f>
              <c:numCache>
                <c:formatCode>0</c:formatCode>
                <c:ptCount val="19"/>
                <c:pt idx="0">
                  <c:v>2300</c:v>
                </c:pt>
                <c:pt idx="1">
                  <c:v>2300</c:v>
                </c:pt>
                <c:pt idx="2">
                  <c:v>2390</c:v>
                </c:pt>
                <c:pt idx="3">
                  <c:v>2600</c:v>
                </c:pt>
                <c:pt idx="5">
                  <c:v>2600</c:v>
                </c:pt>
                <c:pt idx="6">
                  <c:v>2600</c:v>
                </c:pt>
                <c:pt idx="7">
                  <c:v>2600</c:v>
                </c:pt>
                <c:pt idx="9">
                  <c:v>2040</c:v>
                </c:pt>
                <c:pt idx="10">
                  <c:v>1950</c:v>
                </c:pt>
                <c:pt idx="12">
                  <c:v>2040</c:v>
                </c:pt>
                <c:pt idx="13">
                  <c:v>2390</c:v>
                </c:pt>
                <c:pt idx="15">
                  <c:v>2300</c:v>
                </c:pt>
                <c:pt idx="16">
                  <c:v>2300</c:v>
                </c:pt>
                <c:pt idx="17">
                  <c:v>2300</c:v>
                </c:pt>
                <c:pt idx="18">
                  <c:v>2200</c:v>
                </c:pt>
              </c:numCache>
            </c:numRef>
          </c:val>
          <c:extLst>
            <c:ext xmlns:c16="http://schemas.microsoft.com/office/drawing/2014/chart" uri="{C3380CC4-5D6E-409C-BE32-E72D297353CC}">
              <c16:uniqueId val="{00000002-F363-4E8F-80CC-16B783575D91}"/>
            </c:ext>
          </c:extLst>
        </c:ser>
        <c:ser>
          <c:idx val="3"/>
          <c:order val="3"/>
          <c:tx>
            <c:strRef>
              <c:f>Results!$B$41</c:f>
              <c:strCache>
                <c:ptCount val="1"/>
                <c:pt idx="0">
                  <c:v> 0 % R pulp &amp; 50 % to recycling</c:v>
                </c:pt>
              </c:strCache>
            </c:strRef>
          </c:tx>
          <c:invertIfNegative val="0"/>
          <c:cat>
            <c:strRef>
              <c:f>Results!$C$37:$U$37</c:f>
              <c:strCache>
                <c:ptCount val="19"/>
                <c:pt idx="0">
                  <c:v>GHG protocol - 
recycled content</c:v>
                </c:pt>
                <c:pt idx="1">
                  <c:v>PAS 2050 - 
recycled content</c:v>
                </c:pt>
                <c:pt idx="2">
                  <c:v>Fibre loss 
compensation model</c:v>
                </c:pt>
                <c:pt idx="3">
                  <c:v>ISO/DIS 14067 - 
open loop</c:v>
                </c:pt>
                <c:pt idx="5">
                  <c:v>GHG protocol - 
closed loop approx.</c:v>
                </c:pt>
                <c:pt idx="6">
                  <c:v>PAS 2050 - 
closed loop approx.</c:v>
                </c:pt>
                <c:pt idx="7">
                  <c:v>ISO/DIS 14067 - 
closed loop</c:v>
                </c:pt>
                <c:pt idx="9">
                  <c:v>AFNOR BP X30-
323 open loop</c:v>
                </c:pt>
                <c:pt idx="10">
                  <c:v>AFNOR BP X30-
323 closed loop</c:v>
                </c:pt>
                <c:pt idx="12">
                  <c:v>ILCD attrib. 
(market value &gt; 0)</c:v>
                </c:pt>
                <c:pt idx="13">
                  <c:v>ILCD attrib. 
(market value &lt; 0)</c:v>
                </c:pt>
                <c:pt idx="15">
                  <c:v>ILCD conseq.</c:v>
                </c:pt>
                <c:pt idx="16">
                  <c:v>PFCR for paper</c:v>
                </c:pt>
                <c:pt idx="17">
                  <c:v>PEF June 2012</c:v>
                </c:pt>
                <c:pt idx="18">
                  <c:v>PEF April 2013</c:v>
                </c:pt>
              </c:strCache>
            </c:strRef>
          </c:cat>
          <c:val>
            <c:numRef>
              <c:f>Results!$C$41:$U$41</c:f>
              <c:numCache>
                <c:formatCode>0</c:formatCode>
                <c:ptCount val="19"/>
                <c:pt idx="0">
                  <c:v>2350</c:v>
                </c:pt>
                <c:pt idx="1">
                  <c:v>2350</c:v>
                </c:pt>
                <c:pt idx="2">
                  <c:v>2350</c:v>
                </c:pt>
                <c:pt idx="3">
                  <c:v>2200</c:v>
                </c:pt>
                <c:pt idx="5">
                  <c:v>2200</c:v>
                </c:pt>
                <c:pt idx="6">
                  <c:v>2200</c:v>
                </c:pt>
                <c:pt idx="7">
                  <c:v>2200</c:v>
                </c:pt>
                <c:pt idx="9">
                  <c:v>2040</c:v>
                </c:pt>
                <c:pt idx="10">
                  <c:v>2250</c:v>
                </c:pt>
                <c:pt idx="12">
                  <c:v>2040</c:v>
                </c:pt>
                <c:pt idx="13">
                  <c:v>2140</c:v>
                </c:pt>
                <c:pt idx="15">
                  <c:v>2350</c:v>
                </c:pt>
                <c:pt idx="16">
                  <c:v>2350</c:v>
                </c:pt>
                <c:pt idx="17">
                  <c:v>2350</c:v>
                </c:pt>
                <c:pt idx="18">
                  <c:v>2475</c:v>
                </c:pt>
              </c:numCache>
            </c:numRef>
          </c:val>
          <c:extLst>
            <c:ext xmlns:c16="http://schemas.microsoft.com/office/drawing/2014/chart" uri="{C3380CC4-5D6E-409C-BE32-E72D297353CC}">
              <c16:uniqueId val="{00000003-F363-4E8F-80CC-16B783575D91}"/>
            </c:ext>
          </c:extLst>
        </c:ser>
        <c:ser>
          <c:idx val="4"/>
          <c:order val="4"/>
          <c:tx>
            <c:strRef>
              <c:f>Results!$B$42</c:f>
              <c:strCache>
                <c:ptCount val="1"/>
                <c:pt idx="0">
                  <c:v> 50 % R pulp &amp; 50 % to recycling</c:v>
                </c:pt>
              </c:strCache>
            </c:strRef>
          </c:tx>
          <c:invertIfNegative val="0"/>
          <c:cat>
            <c:strRef>
              <c:f>Results!$C$37:$U$37</c:f>
              <c:strCache>
                <c:ptCount val="19"/>
                <c:pt idx="0">
                  <c:v>GHG protocol - 
recycled content</c:v>
                </c:pt>
                <c:pt idx="1">
                  <c:v>PAS 2050 - 
recycled content</c:v>
                </c:pt>
                <c:pt idx="2">
                  <c:v>Fibre loss 
compensation model</c:v>
                </c:pt>
                <c:pt idx="3">
                  <c:v>ISO/DIS 14067 - 
open loop</c:v>
                </c:pt>
                <c:pt idx="5">
                  <c:v>GHG protocol - 
closed loop approx.</c:v>
                </c:pt>
                <c:pt idx="6">
                  <c:v>PAS 2050 - 
closed loop approx.</c:v>
                </c:pt>
                <c:pt idx="7">
                  <c:v>ISO/DIS 14067 - 
closed loop</c:v>
                </c:pt>
                <c:pt idx="9">
                  <c:v>AFNOR BP X30-
323 open loop</c:v>
                </c:pt>
                <c:pt idx="10">
                  <c:v>AFNOR BP X30-
323 closed loop</c:v>
                </c:pt>
                <c:pt idx="12">
                  <c:v>ILCD attrib. 
(market value &gt; 0)</c:v>
                </c:pt>
                <c:pt idx="13">
                  <c:v>ILCD attrib. 
(market value &lt; 0)</c:v>
                </c:pt>
                <c:pt idx="15">
                  <c:v>ILCD conseq.</c:v>
                </c:pt>
                <c:pt idx="16">
                  <c:v>PFCR for paper</c:v>
                </c:pt>
                <c:pt idx="17">
                  <c:v>PEF June 2012</c:v>
                </c:pt>
                <c:pt idx="18">
                  <c:v>PEF April 2013</c:v>
                </c:pt>
              </c:strCache>
            </c:strRef>
          </c:cat>
          <c:val>
            <c:numRef>
              <c:f>Results!$C$42:$U$42</c:f>
              <c:numCache>
                <c:formatCode>0</c:formatCode>
                <c:ptCount val="19"/>
                <c:pt idx="0">
                  <c:v>2200</c:v>
                </c:pt>
                <c:pt idx="1">
                  <c:v>2200</c:v>
                </c:pt>
                <c:pt idx="2">
                  <c:v>2245</c:v>
                </c:pt>
                <c:pt idx="3">
                  <c:v>2200</c:v>
                </c:pt>
                <c:pt idx="5">
                  <c:v>2200</c:v>
                </c:pt>
                <c:pt idx="6">
                  <c:v>2200</c:v>
                </c:pt>
                <c:pt idx="7">
                  <c:v>2200</c:v>
                </c:pt>
                <c:pt idx="9">
                  <c:v>2040</c:v>
                </c:pt>
                <c:pt idx="10">
                  <c:v>2100</c:v>
                </c:pt>
                <c:pt idx="12">
                  <c:v>2040</c:v>
                </c:pt>
                <c:pt idx="13">
                  <c:v>2140</c:v>
                </c:pt>
                <c:pt idx="15">
                  <c:v>2200</c:v>
                </c:pt>
                <c:pt idx="16">
                  <c:v>2200</c:v>
                </c:pt>
                <c:pt idx="17">
                  <c:v>2200</c:v>
                </c:pt>
                <c:pt idx="18">
                  <c:v>2275</c:v>
                </c:pt>
              </c:numCache>
            </c:numRef>
          </c:val>
          <c:extLst>
            <c:ext xmlns:c16="http://schemas.microsoft.com/office/drawing/2014/chart" uri="{C3380CC4-5D6E-409C-BE32-E72D297353CC}">
              <c16:uniqueId val="{00000004-F363-4E8F-80CC-16B783575D91}"/>
            </c:ext>
          </c:extLst>
        </c:ser>
        <c:ser>
          <c:idx val="5"/>
          <c:order val="5"/>
          <c:tx>
            <c:strRef>
              <c:f>Results!$B$43</c:f>
              <c:strCache>
                <c:ptCount val="1"/>
                <c:pt idx="0">
                  <c:v> 100 % R pulp &amp; 50 % to recycling</c:v>
                </c:pt>
              </c:strCache>
            </c:strRef>
          </c:tx>
          <c:invertIfNegative val="0"/>
          <c:cat>
            <c:strRef>
              <c:f>Results!$C$37:$U$37</c:f>
              <c:strCache>
                <c:ptCount val="19"/>
                <c:pt idx="0">
                  <c:v>GHG protocol - 
recycled content</c:v>
                </c:pt>
                <c:pt idx="1">
                  <c:v>PAS 2050 - 
recycled content</c:v>
                </c:pt>
                <c:pt idx="2">
                  <c:v>Fibre loss 
compensation model</c:v>
                </c:pt>
                <c:pt idx="3">
                  <c:v>ISO/DIS 14067 - 
open loop</c:v>
                </c:pt>
                <c:pt idx="5">
                  <c:v>GHG protocol - 
closed loop approx.</c:v>
                </c:pt>
                <c:pt idx="6">
                  <c:v>PAS 2050 - 
closed loop approx.</c:v>
                </c:pt>
                <c:pt idx="7">
                  <c:v>ISO/DIS 14067 - 
closed loop</c:v>
                </c:pt>
                <c:pt idx="9">
                  <c:v>AFNOR BP X30-
323 open loop</c:v>
                </c:pt>
                <c:pt idx="10">
                  <c:v>AFNOR BP X30-
323 closed loop</c:v>
                </c:pt>
                <c:pt idx="12">
                  <c:v>ILCD attrib. 
(market value &gt; 0)</c:v>
                </c:pt>
                <c:pt idx="13">
                  <c:v>ILCD attrib. 
(market value &lt; 0)</c:v>
                </c:pt>
                <c:pt idx="15">
                  <c:v>ILCD conseq.</c:v>
                </c:pt>
                <c:pt idx="16">
                  <c:v>PFCR for paper</c:v>
                </c:pt>
                <c:pt idx="17">
                  <c:v>PEF June 2012</c:v>
                </c:pt>
                <c:pt idx="18">
                  <c:v>PEF April 2013</c:v>
                </c:pt>
              </c:strCache>
            </c:strRef>
          </c:cat>
          <c:val>
            <c:numRef>
              <c:f>Results!$C$43:$U$43</c:f>
              <c:numCache>
                <c:formatCode>0</c:formatCode>
                <c:ptCount val="19"/>
                <c:pt idx="0">
                  <c:v>2050</c:v>
                </c:pt>
                <c:pt idx="1">
                  <c:v>2050</c:v>
                </c:pt>
                <c:pt idx="2">
                  <c:v>2140</c:v>
                </c:pt>
                <c:pt idx="3">
                  <c:v>2200</c:v>
                </c:pt>
                <c:pt idx="5">
                  <c:v>2200</c:v>
                </c:pt>
                <c:pt idx="6">
                  <c:v>2200</c:v>
                </c:pt>
                <c:pt idx="7">
                  <c:v>2200</c:v>
                </c:pt>
                <c:pt idx="9">
                  <c:v>2040</c:v>
                </c:pt>
                <c:pt idx="10">
                  <c:v>1950</c:v>
                </c:pt>
                <c:pt idx="12">
                  <c:v>2040</c:v>
                </c:pt>
                <c:pt idx="13">
                  <c:v>2140</c:v>
                </c:pt>
                <c:pt idx="15">
                  <c:v>2050</c:v>
                </c:pt>
                <c:pt idx="16">
                  <c:v>2050</c:v>
                </c:pt>
                <c:pt idx="17">
                  <c:v>2050</c:v>
                </c:pt>
                <c:pt idx="18">
                  <c:v>2075</c:v>
                </c:pt>
              </c:numCache>
            </c:numRef>
          </c:val>
          <c:extLst>
            <c:ext xmlns:c16="http://schemas.microsoft.com/office/drawing/2014/chart" uri="{C3380CC4-5D6E-409C-BE32-E72D297353CC}">
              <c16:uniqueId val="{00000005-F363-4E8F-80CC-16B783575D91}"/>
            </c:ext>
          </c:extLst>
        </c:ser>
        <c:ser>
          <c:idx val="6"/>
          <c:order val="6"/>
          <c:tx>
            <c:strRef>
              <c:f>Results!$B$44</c:f>
              <c:strCache>
                <c:ptCount val="1"/>
                <c:pt idx="0">
                  <c:v> 0 % R pulp &amp; 100 % to recycling</c:v>
                </c:pt>
              </c:strCache>
            </c:strRef>
          </c:tx>
          <c:invertIfNegative val="0"/>
          <c:cat>
            <c:strRef>
              <c:f>Results!$C$37:$U$37</c:f>
              <c:strCache>
                <c:ptCount val="19"/>
                <c:pt idx="0">
                  <c:v>GHG protocol - 
recycled content</c:v>
                </c:pt>
                <c:pt idx="1">
                  <c:v>PAS 2050 - 
recycled content</c:v>
                </c:pt>
                <c:pt idx="2">
                  <c:v>Fibre loss 
compensation model</c:v>
                </c:pt>
                <c:pt idx="3">
                  <c:v>ISO/DIS 14067 - 
open loop</c:v>
                </c:pt>
                <c:pt idx="5">
                  <c:v>GHG protocol - 
closed loop approx.</c:v>
                </c:pt>
                <c:pt idx="6">
                  <c:v>PAS 2050 - 
closed loop approx.</c:v>
                </c:pt>
                <c:pt idx="7">
                  <c:v>ISO/DIS 14067 - 
closed loop</c:v>
                </c:pt>
                <c:pt idx="9">
                  <c:v>AFNOR BP X30-
323 open loop</c:v>
                </c:pt>
                <c:pt idx="10">
                  <c:v>AFNOR BP X30-
323 closed loop</c:v>
                </c:pt>
                <c:pt idx="12">
                  <c:v>ILCD attrib. 
(market value &gt; 0)</c:v>
                </c:pt>
                <c:pt idx="13">
                  <c:v>ILCD attrib. 
(market value &lt; 0)</c:v>
                </c:pt>
                <c:pt idx="15">
                  <c:v>ILCD conseq.</c:v>
                </c:pt>
                <c:pt idx="16">
                  <c:v>PFCR for paper</c:v>
                </c:pt>
                <c:pt idx="17">
                  <c:v>PEF June 2012</c:v>
                </c:pt>
                <c:pt idx="18">
                  <c:v>PEF April 2013</c:v>
                </c:pt>
              </c:strCache>
            </c:strRef>
          </c:cat>
          <c:val>
            <c:numRef>
              <c:f>Results!$C$44:$U$44</c:f>
              <c:numCache>
                <c:formatCode>0</c:formatCode>
                <c:ptCount val="19"/>
                <c:pt idx="0">
                  <c:v>2100</c:v>
                </c:pt>
                <c:pt idx="1">
                  <c:v>2100</c:v>
                </c:pt>
                <c:pt idx="2">
                  <c:v>2100</c:v>
                </c:pt>
                <c:pt idx="3">
                  <c:v>1800</c:v>
                </c:pt>
                <c:pt idx="5">
                  <c:v>1800</c:v>
                </c:pt>
                <c:pt idx="6">
                  <c:v>1800</c:v>
                </c:pt>
                <c:pt idx="7">
                  <c:v>1800</c:v>
                </c:pt>
                <c:pt idx="9">
                  <c:v>2040</c:v>
                </c:pt>
                <c:pt idx="10">
                  <c:v>2250</c:v>
                </c:pt>
                <c:pt idx="12">
                  <c:v>2040</c:v>
                </c:pt>
                <c:pt idx="13">
                  <c:v>1890</c:v>
                </c:pt>
                <c:pt idx="15">
                  <c:v>2100</c:v>
                </c:pt>
                <c:pt idx="16">
                  <c:v>2100</c:v>
                </c:pt>
                <c:pt idx="17">
                  <c:v>2100</c:v>
                </c:pt>
                <c:pt idx="18">
                  <c:v>2350</c:v>
                </c:pt>
              </c:numCache>
            </c:numRef>
          </c:val>
          <c:extLst>
            <c:ext xmlns:c16="http://schemas.microsoft.com/office/drawing/2014/chart" uri="{C3380CC4-5D6E-409C-BE32-E72D297353CC}">
              <c16:uniqueId val="{00000006-F363-4E8F-80CC-16B783575D91}"/>
            </c:ext>
          </c:extLst>
        </c:ser>
        <c:ser>
          <c:idx val="7"/>
          <c:order val="7"/>
          <c:tx>
            <c:strRef>
              <c:f>Results!$B$45</c:f>
              <c:strCache>
                <c:ptCount val="1"/>
                <c:pt idx="0">
                  <c:v> 50 % R pulp &amp; 100 % to recycling</c:v>
                </c:pt>
              </c:strCache>
            </c:strRef>
          </c:tx>
          <c:invertIfNegative val="0"/>
          <c:cat>
            <c:strRef>
              <c:f>Results!$C$37:$U$37</c:f>
              <c:strCache>
                <c:ptCount val="19"/>
                <c:pt idx="0">
                  <c:v>GHG protocol - 
recycled content</c:v>
                </c:pt>
                <c:pt idx="1">
                  <c:v>PAS 2050 - 
recycled content</c:v>
                </c:pt>
                <c:pt idx="2">
                  <c:v>Fibre loss 
compensation model</c:v>
                </c:pt>
                <c:pt idx="3">
                  <c:v>ISO/DIS 14067 - 
open loop</c:v>
                </c:pt>
                <c:pt idx="5">
                  <c:v>GHG protocol - 
closed loop approx.</c:v>
                </c:pt>
                <c:pt idx="6">
                  <c:v>PAS 2050 - 
closed loop approx.</c:v>
                </c:pt>
                <c:pt idx="7">
                  <c:v>ISO/DIS 14067 - 
closed loop</c:v>
                </c:pt>
                <c:pt idx="9">
                  <c:v>AFNOR BP X30-
323 open loop</c:v>
                </c:pt>
                <c:pt idx="10">
                  <c:v>AFNOR BP X30-
323 closed loop</c:v>
                </c:pt>
                <c:pt idx="12">
                  <c:v>ILCD attrib. 
(market value &gt; 0)</c:v>
                </c:pt>
                <c:pt idx="13">
                  <c:v>ILCD attrib. 
(market value &lt; 0)</c:v>
                </c:pt>
                <c:pt idx="15">
                  <c:v>ILCD conseq.</c:v>
                </c:pt>
                <c:pt idx="16">
                  <c:v>PFCR for paper</c:v>
                </c:pt>
                <c:pt idx="17">
                  <c:v>PEF June 2012</c:v>
                </c:pt>
                <c:pt idx="18">
                  <c:v>PEF April 2013</c:v>
                </c:pt>
              </c:strCache>
            </c:strRef>
          </c:cat>
          <c:val>
            <c:numRef>
              <c:f>Results!$C$45:$U$45</c:f>
              <c:numCache>
                <c:formatCode>0</c:formatCode>
                <c:ptCount val="19"/>
                <c:pt idx="0">
                  <c:v>1950</c:v>
                </c:pt>
                <c:pt idx="1">
                  <c:v>1950</c:v>
                </c:pt>
                <c:pt idx="2">
                  <c:v>1995</c:v>
                </c:pt>
                <c:pt idx="3">
                  <c:v>1800</c:v>
                </c:pt>
                <c:pt idx="5">
                  <c:v>1800</c:v>
                </c:pt>
                <c:pt idx="6">
                  <c:v>1800</c:v>
                </c:pt>
                <c:pt idx="7">
                  <c:v>1800</c:v>
                </c:pt>
                <c:pt idx="9">
                  <c:v>2040</c:v>
                </c:pt>
                <c:pt idx="10">
                  <c:v>2100</c:v>
                </c:pt>
                <c:pt idx="12">
                  <c:v>2040</c:v>
                </c:pt>
                <c:pt idx="13">
                  <c:v>1890</c:v>
                </c:pt>
                <c:pt idx="15">
                  <c:v>1950</c:v>
                </c:pt>
                <c:pt idx="16">
                  <c:v>1950</c:v>
                </c:pt>
                <c:pt idx="17">
                  <c:v>1950</c:v>
                </c:pt>
                <c:pt idx="18">
                  <c:v>2150</c:v>
                </c:pt>
              </c:numCache>
            </c:numRef>
          </c:val>
          <c:extLst>
            <c:ext xmlns:c16="http://schemas.microsoft.com/office/drawing/2014/chart" uri="{C3380CC4-5D6E-409C-BE32-E72D297353CC}">
              <c16:uniqueId val="{00000007-F363-4E8F-80CC-16B783575D91}"/>
            </c:ext>
          </c:extLst>
        </c:ser>
        <c:ser>
          <c:idx val="8"/>
          <c:order val="8"/>
          <c:tx>
            <c:strRef>
              <c:f>Results!$B$46</c:f>
              <c:strCache>
                <c:ptCount val="1"/>
                <c:pt idx="0">
                  <c:v> 100 % R pulp &amp; 100 % to recycling</c:v>
                </c:pt>
              </c:strCache>
            </c:strRef>
          </c:tx>
          <c:invertIfNegative val="0"/>
          <c:cat>
            <c:strRef>
              <c:f>Results!$C$37:$U$37</c:f>
              <c:strCache>
                <c:ptCount val="19"/>
                <c:pt idx="0">
                  <c:v>GHG protocol - 
recycled content</c:v>
                </c:pt>
                <c:pt idx="1">
                  <c:v>PAS 2050 - 
recycled content</c:v>
                </c:pt>
                <c:pt idx="2">
                  <c:v>Fibre loss 
compensation model</c:v>
                </c:pt>
                <c:pt idx="3">
                  <c:v>ISO/DIS 14067 - 
open loop</c:v>
                </c:pt>
                <c:pt idx="5">
                  <c:v>GHG protocol - 
closed loop approx.</c:v>
                </c:pt>
                <c:pt idx="6">
                  <c:v>PAS 2050 - 
closed loop approx.</c:v>
                </c:pt>
                <c:pt idx="7">
                  <c:v>ISO/DIS 14067 - 
closed loop</c:v>
                </c:pt>
                <c:pt idx="9">
                  <c:v>AFNOR BP X30-
323 open loop</c:v>
                </c:pt>
                <c:pt idx="10">
                  <c:v>AFNOR BP X30-
323 closed loop</c:v>
                </c:pt>
                <c:pt idx="12">
                  <c:v>ILCD attrib. 
(market value &gt; 0)</c:v>
                </c:pt>
                <c:pt idx="13">
                  <c:v>ILCD attrib. 
(market value &lt; 0)</c:v>
                </c:pt>
                <c:pt idx="15">
                  <c:v>ILCD conseq.</c:v>
                </c:pt>
                <c:pt idx="16">
                  <c:v>PFCR for paper</c:v>
                </c:pt>
                <c:pt idx="17">
                  <c:v>PEF June 2012</c:v>
                </c:pt>
                <c:pt idx="18">
                  <c:v>PEF April 2013</c:v>
                </c:pt>
              </c:strCache>
            </c:strRef>
          </c:cat>
          <c:val>
            <c:numRef>
              <c:f>Results!$C$46:$U$46</c:f>
              <c:numCache>
                <c:formatCode>0</c:formatCode>
                <c:ptCount val="19"/>
                <c:pt idx="0">
                  <c:v>1800</c:v>
                </c:pt>
                <c:pt idx="1">
                  <c:v>1800</c:v>
                </c:pt>
                <c:pt idx="2">
                  <c:v>1890</c:v>
                </c:pt>
                <c:pt idx="3">
                  <c:v>1800</c:v>
                </c:pt>
                <c:pt idx="5">
                  <c:v>1800</c:v>
                </c:pt>
                <c:pt idx="6">
                  <c:v>1800</c:v>
                </c:pt>
                <c:pt idx="7">
                  <c:v>1800</c:v>
                </c:pt>
                <c:pt idx="9">
                  <c:v>2040</c:v>
                </c:pt>
                <c:pt idx="10">
                  <c:v>1950</c:v>
                </c:pt>
                <c:pt idx="12">
                  <c:v>2040</c:v>
                </c:pt>
                <c:pt idx="13">
                  <c:v>1890</c:v>
                </c:pt>
                <c:pt idx="15">
                  <c:v>1800</c:v>
                </c:pt>
                <c:pt idx="16">
                  <c:v>1800</c:v>
                </c:pt>
                <c:pt idx="17">
                  <c:v>1800</c:v>
                </c:pt>
                <c:pt idx="18">
                  <c:v>1950</c:v>
                </c:pt>
              </c:numCache>
            </c:numRef>
          </c:val>
          <c:extLst>
            <c:ext xmlns:c16="http://schemas.microsoft.com/office/drawing/2014/chart" uri="{C3380CC4-5D6E-409C-BE32-E72D297353CC}">
              <c16:uniqueId val="{00000008-F363-4E8F-80CC-16B783575D91}"/>
            </c:ext>
          </c:extLst>
        </c:ser>
        <c:dLbls>
          <c:showLegendKey val="0"/>
          <c:showVal val="0"/>
          <c:showCatName val="0"/>
          <c:showSerName val="0"/>
          <c:showPercent val="0"/>
          <c:showBubbleSize val="0"/>
        </c:dLbls>
        <c:gapWidth val="150"/>
        <c:axId val="-2084875480"/>
        <c:axId val="-2085447512"/>
      </c:barChart>
      <c:catAx>
        <c:axId val="-2084875480"/>
        <c:scaling>
          <c:orientation val="minMax"/>
        </c:scaling>
        <c:delete val="0"/>
        <c:axPos val="b"/>
        <c:numFmt formatCode="@" sourceLinked="0"/>
        <c:majorTickMark val="none"/>
        <c:minorTickMark val="none"/>
        <c:tickLblPos val="low"/>
        <c:spPr>
          <a:ln>
            <a:solidFill>
              <a:schemeClr val="accent5">
                <a:lumMod val="10000"/>
              </a:schemeClr>
            </a:solidFill>
          </a:ln>
        </c:spPr>
        <c:txPr>
          <a:bodyPr rot="-5400000" vert="horz" anchor="t" anchorCtr="0"/>
          <a:lstStyle/>
          <a:p>
            <a:pPr>
              <a:defRPr>
                <a:solidFill>
                  <a:sysClr val="windowText" lastClr="000000"/>
                </a:solidFill>
              </a:defRPr>
            </a:pPr>
            <a:endParaRPr lang="sv-SE"/>
          </a:p>
        </c:txPr>
        <c:crossAx val="-2085447512"/>
        <c:crosses val="autoZero"/>
        <c:auto val="1"/>
        <c:lblAlgn val="ctr"/>
        <c:lblOffset val="100"/>
        <c:noMultiLvlLbl val="0"/>
      </c:catAx>
      <c:valAx>
        <c:axId val="-2085447512"/>
        <c:scaling>
          <c:orientation val="minMax"/>
        </c:scaling>
        <c:delete val="0"/>
        <c:axPos val="l"/>
        <c:majorGridlines>
          <c:spPr>
            <a:ln>
              <a:solidFill>
                <a:schemeClr val="tx2">
                  <a:lumMod val="60000"/>
                  <a:lumOff val="40000"/>
                </a:schemeClr>
              </a:solidFill>
            </a:ln>
          </c:spPr>
        </c:majorGridlines>
        <c:title>
          <c:tx>
            <c:rich>
              <a:bodyPr rot="-5400000" vert="horz"/>
              <a:lstStyle/>
              <a:p>
                <a:pPr>
                  <a:defRPr/>
                </a:pPr>
                <a:r>
                  <a:rPr lang="de-DE">
                    <a:solidFill>
                      <a:sysClr val="windowText" lastClr="000000"/>
                    </a:solidFill>
                  </a:rPr>
                  <a:t>Environmental impact</a:t>
                </a:r>
              </a:p>
            </c:rich>
          </c:tx>
          <c:layout>
            <c:manualLayout>
              <c:xMode val="edge"/>
              <c:yMode val="edge"/>
              <c:x val="1.1266425046494201E-3"/>
              <c:y val="0.102558680164979"/>
            </c:manualLayout>
          </c:layout>
          <c:overlay val="0"/>
        </c:title>
        <c:numFmt formatCode="0" sourceLinked="1"/>
        <c:majorTickMark val="none"/>
        <c:minorTickMark val="none"/>
        <c:tickLblPos val="nextTo"/>
        <c:spPr>
          <a:ln>
            <a:noFill/>
          </a:ln>
        </c:spPr>
        <c:txPr>
          <a:bodyPr/>
          <a:lstStyle/>
          <a:p>
            <a:pPr>
              <a:defRPr>
                <a:solidFill>
                  <a:sysClr val="windowText" lastClr="000000"/>
                </a:solidFill>
              </a:defRPr>
            </a:pPr>
            <a:endParaRPr lang="sv-SE"/>
          </a:p>
        </c:txPr>
        <c:crossAx val="-2084875480"/>
        <c:crosses val="autoZero"/>
        <c:crossBetween val="between"/>
      </c:valAx>
    </c:plotArea>
    <c:legend>
      <c:legendPos val="r"/>
      <c:layout>
        <c:manualLayout>
          <c:xMode val="edge"/>
          <c:yMode val="edge"/>
          <c:x val="0.76850150044197296"/>
          <c:y val="0.23222478440194999"/>
          <c:w val="0.230166498086323"/>
          <c:h val="0.34126456692913398"/>
        </c:manualLayout>
      </c:layout>
      <c:overlay val="0"/>
      <c:txPr>
        <a:bodyPr/>
        <a:lstStyle/>
        <a:p>
          <a:pPr>
            <a:defRPr sz="1000">
              <a:solidFill>
                <a:sysClr val="windowText" lastClr="000000"/>
              </a:solidFill>
            </a:defRPr>
          </a:pPr>
          <a:endParaRPr lang="sv-SE"/>
        </a:p>
      </c:txPr>
    </c:legend>
    <c:plotVisOnly val="1"/>
    <c:dispBlanksAs val="gap"/>
    <c:showDLblsOverMax val="0"/>
  </c:chart>
  <c:spPr>
    <a:ln>
      <a:noFill/>
    </a:ln>
  </c:spPr>
  <c:txPr>
    <a:bodyPr/>
    <a:lstStyle/>
    <a:p>
      <a:pPr>
        <a:defRPr>
          <a:latin typeface="Arial" pitchFamily="34" charset="0"/>
          <a:cs typeface="Arial" pitchFamily="34" charset="0"/>
        </a:defRPr>
      </a:pPr>
      <a:endParaRPr lang="sv-SE"/>
    </a:p>
  </c:txPr>
  <c:printSettings>
    <c:headerFooter/>
    <c:pageMargins b="0.75" l="0.7" r="0.7" t="0.75" header="0.3" footer="0.3"/>
    <c:pageSetup paperSize="8"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7382-4D86-94BE-4BFC1A8EDBB3}"/>
              </c:ext>
            </c:extLst>
          </c:dPt>
          <c:dPt>
            <c:idx val="1"/>
            <c:invertIfNegative val="0"/>
            <c:bubble3D val="0"/>
            <c:spPr>
              <a:solidFill>
                <a:srgbClr val="FFFF00"/>
              </a:solidFill>
            </c:spPr>
            <c:extLst>
              <c:ext xmlns:c16="http://schemas.microsoft.com/office/drawing/2014/chart" uri="{C3380CC4-5D6E-409C-BE32-E72D297353CC}">
                <c16:uniqueId val="{00000003-7382-4D86-94BE-4BFC1A8EDBB3}"/>
              </c:ext>
            </c:extLst>
          </c:dPt>
          <c:dPt>
            <c:idx val="2"/>
            <c:invertIfNegative val="0"/>
            <c:bubble3D val="0"/>
            <c:spPr>
              <a:solidFill>
                <a:srgbClr val="FF0000"/>
              </a:solidFill>
            </c:spPr>
            <c:extLst>
              <c:ext xmlns:c16="http://schemas.microsoft.com/office/drawing/2014/chart" uri="{C3380CC4-5D6E-409C-BE32-E72D297353CC}">
                <c16:uniqueId val="{00000005-7382-4D86-94BE-4BFC1A8EDBB3}"/>
              </c:ext>
            </c:extLst>
          </c:dPt>
          <c:dPt>
            <c:idx val="3"/>
            <c:invertIfNegative val="0"/>
            <c:bubble3D val="0"/>
            <c:spPr>
              <a:solidFill>
                <a:schemeClr val="tx2"/>
              </a:solidFill>
            </c:spPr>
            <c:extLst>
              <c:ext xmlns:c16="http://schemas.microsoft.com/office/drawing/2014/chart" uri="{C3380CC4-5D6E-409C-BE32-E72D297353CC}">
                <c16:uniqueId val="{00000007-7382-4D86-94BE-4BFC1A8EDBB3}"/>
              </c:ext>
            </c:extLst>
          </c:dPt>
          <c:dPt>
            <c:idx val="4"/>
            <c:invertIfNegative val="0"/>
            <c:bubble3D val="0"/>
            <c:spPr>
              <a:solidFill>
                <a:schemeClr val="bg2"/>
              </a:solidFill>
            </c:spPr>
            <c:extLst>
              <c:ext xmlns:c16="http://schemas.microsoft.com/office/drawing/2014/chart" uri="{C3380CC4-5D6E-409C-BE32-E72D297353CC}">
                <c16:uniqueId val="{00000009-7382-4D86-94BE-4BFC1A8EDBB3}"/>
              </c:ext>
            </c:extLst>
          </c:dPt>
          <c:dPt>
            <c:idx val="5"/>
            <c:invertIfNegative val="0"/>
            <c:bubble3D val="0"/>
            <c:spPr>
              <a:solidFill>
                <a:srgbClr val="000000"/>
              </a:solidFill>
            </c:spPr>
            <c:extLst>
              <c:ext xmlns:c16="http://schemas.microsoft.com/office/drawing/2014/chart" uri="{C3380CC4-5D6E-409C-BE32-E72D297353CC}">
                <c16:uniqueId val="{0000000B-7382-4D86-94BE-4BFC1A8EDBB3}"/>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'Cut-off'!$E$7:$J$7</c:f>
              <c:strCache>
                <c:ptCount val="6"/>
                <c:pt idx="0">
                  <c:v>Virgin</c:v>
                </c:pt>
                <c:pt idx="1">
                  <c:v>Re-pulping</c:v>
                </c:pt>
                <c:pt idx="2">
                  <c:v>Paper making</c:v>
                </c:pt>
                <c:pt idx="3">
                  <c:v>Waste</c:v>
                </c:pt>
                <c:pt idx="4">
                  <c:v>Credit/ Debit</c:v>
                </c:pt>
                <c:pt idx="5">
                  <c:v>Total</c:v>
                </c:pt>
              </c:strCache>
            </c:strRef>
          </c:cat>
          <c:val>
            <c:numRef>
              <c:f>'Cut-off'!$E$12:$J$12</c:f>
              <c:numCache>
                <c:formatCode>General</c:formatCode>
                <c:ptCount val="6"/>
                <c:pt idx="0">
                  <c:v>600</c:v>
                </c:pt>
                <c:pt idx="1">
                  <c:v>0</c:v>
                </c:pt>
                <c:pt idx="2">
                  <c:v>1500</c:v>
                </c:pt>
                <c:pt idx="3">
                  <c:v>250</c:v>
                </c:pt>
                <c:pt idx="4">
                  <c:v>0</c:v>
                </c:pt>
                <c:pt idx="5">
                  <c:v>2350</c:v>
                </c:pt>
              </c:numCache>
            </c:numRef>
          </c:val>
          <c:extLst>
            <c:ext xmlns:c16="http://schemas.microsoft.com/office/drawing/2014/chart" uri="{C3380CC4-5D6E-409C-BE32-E72D297353CC}">
              <c16:uniqueId val="{0000000C-7382-4D86-94BE-4BFC1A8EDBB3}"/>
            </c:ext>
          </c:extLst>
        </c:ser>
        <c:dLbls>
          <c:dLblPos val="outEnd"/>
          <c:showLegendKey val="0"/>
          <c:showVal val="1"/>
          <c:showCatName val="0"/>
          <c:showSerName val="0"/>
          <c:showPercent val="0"/>
          <c:showBubbleSize val="0"/>
        </c:dLbls>
        <c:gapWidth val="150"/>
        <c:axId val="-2086542856"/>
        <c:axId val="-2086539768"/>
      </c:barChart>
      <c:catAx>
        <c:axId val="-2086542856"/>
        <c:scaling>
          <c:orientation val="minMax"/>
        </c:scaling>
        <c:delete val="0"/>
        <c:axPos val="b"/>
        <c:numFmt formatCode="General" sourceLinked="0"/>
        <c:majorTickMark val="out"/>
        <c:minorTickMark val="none"/>
        <c:tickLblPos val="low"/>
        <c:txPr>
          <a:bodyPr rot="-5400000"/>
          <a:lstStyle/>
          <a:p>
            <a:pPr>
              <a:defRPr/>
            </a:pPr>
            <a:endParaRPr lang="sv-SE"/>
          </a:p>
        </c:txPr>
        <c:crossAx val="-2086539768"/>
        <c:crosses val="autoZero"/>
        <c:auto val="1"/>
        <c:lblAlgn val="ctr"/>
        <c:lblOffset val="100"/>
        <c:noMultiLvlLbl val="0"/>
      </c:catAx>
      <c:valAx>
        <c:axId val="-2086539768"/>
        <c:scaling>
          <c:orientation val="minMax"/>
          <c:max val="4000"/>
          <c:min val="-1000"/>
        </c:scaling>
        <c:delete val="0"/>
        <c:axPos val="l"/>
        <c:majorGridlines/>
        <c:numFmt formatCode="General" sourceLinked="1"/>
        <c:majorTickMark val="out"/>
        <c:minorTickMark val="none"/>
        <c:tickLblPos val="nextTo"/>
        <c:crossAx val="-208654285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7918-4801-9319-2D6584BA151B}"/>
              </c:ext>
            </c:extLst>
          </c:dPt>
          <c:dPt>
            <c:idx val="1"/>
            <c:invertIfNegative val="0"/>
            <c:bubble3D val="0"/>
            <c:spPr>
              <a:solidFill>
                <a:srgbClr val="FFFF00"/>
              </a:solidFill>
            </c:spPr>
            <c:extLst>
              <c:ext xmlns:c16="http://schemas.microsoft.com/office/drawing/2014/chart" uri="{C3380CC4-5D6E-409C-BE32-E72D297353CC}">
                <c16:uniqueId val="{00000003-7918-4801-9319-2D6584BA151B}"/>
              </c:ext>
            </c:extLst>
          </c:dPt>
          <c:dPt>
            <c:idx val="2"/>
            <c:invertIfNegative val="0"/>
            <c:bubble3D val="0"/>
            <c:spPr>
              <a:solidFill>
                <a:srgbClr val="FF0000"/>
              </a:solidFill>
            </c:spPr>
            <c:extLst>
              <c:ext xmlns:c16="http://schemas.microsoft.com/office/drawing/2014/chart" uri="{C3380CC4-5D6E-409C-BE32-E72D297353CC}">
                <c16:uniqueId val="{00000005-7918-4801-9319-2D6584BA151B}"/>
              </c:ext>
            </c:extLst>
          </c:dPt>
          <c:dPt>
            <c:idx val="3"/>
            <c:invertIfNegative val="0"/>
            <c:bubble3D val="0"/>
            <c:spPr>
              <a:solidFill>
                <a:schemeClr val="tx2"/>
              </a:solidFill>
            </c:spPr>
            <c:extLst>
              <c:ext xmlns:c16="http://schemas.microsoft.com/office/drawing/2014/chart" uri="{C3380CC4-5D6E-409C-BE32-E72D297353CC}">
                <c16:uniqueId val="{00000007-7918-4801-9319-2D6584BA151B}"/>
              </c:ext>
            </c:extLst>
          </c:dPt>
          <c:dPt>
            <c:idx val="4"/>
            <c:invertIfNegative val="0"/>
            <c:bubble3D val="0"/>
            <c:spPr>
              <a:solidFill>
                <a:schemeClr val="bg2"/>
              </a:solidFill>
            </c:spPr>
            <c:extLst>
              <c:ext xmlns:c16="http://schemas.microsoft.com/office/drawing/2014/chart" uri="{C3380CC4-5D6E-409C-BE32-E72D297353CC}">
                <c16:uniqueId val="{00000009-7918-4801-9319-2D6584BA151B}"/>
              </c:ext>
            </c:extLst>
          </c:dPt>
          <c:dPt>
            <c:idx val="5"/>
            <c:invertIfNegative val="0"/>
            <c:bubble3D val="0"/>
            <c:spPr>
              <a:solidFill>
                <a:srgbClr val="000000"/>
              </a:solidFill>
            </c:spPr>
            <c:extLst>
              <c:ext xmlns:c16="http://schemas.microsoft.com/office/drawing/2014/chart" uri="{C3380CC4-5D6E-409C-BE32-E72D297353CC}">
                <c16:uniqueId val="{0000000B-7918-4801-9319-2D6584BA151B}"/>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'PFCR for paper'!$E$7:$J$7</c:f>
              <c:strCache>
                <c:ptCount val="6"/>
                <c:pt idx="0">
                  <c:v>Virgin</c:v>
                </c:pt>
                <c:pt idx="1">
                  <c:v>Re-pulping</c:v>
                </c:pt>
                <c:pt idx="2">
                  <c:v>Paper making</c:v>
                </c:pt>
                <c:pt idx="3">
                  <c:v>Waste</c:v>
                </c:pt>
                <c:pt idx="4">
                  <c:v>Credit/ Debit</c:v>
                </c:pt>
                <c:pt idx="5">
                  <c:v>Total</c:v>
                </c:pt>
              </c:strCache>
            </c:strRef>
          </c:cat>
          <c:val>
            <c:numRef>
              <c:f>'PFCR for paper'!$E$12:$J$12</c:f>
              <c:numCache>
                <c:formatCode>General</c:formatCode>
                <c:ptCount val="6"/>
                <c:pt idx="0">
                  <c:v>600</c:v>
                </c:pt>
                <c:pt idx="1">
                  <c:v>150</c:v>
                </c:pt>
                <c:pt idx="2">
                  <c:v>1500</c:v>
                </c:pt>
                <c:pt idx="3">
                  <c:v>250</c:v>
                </c:pt>
                <c:pt idx="4">
                  <c:v>-150</c:v>
                </c:pt>
                <c:pt idx="5">
                  <c:v>2350</c:v>
                </c:pt>
              </c:numCache>
            </c:numRef>
          </c:val>
          <c:extLst>
            <c:ext xmlns:c16="http://schemas.microsoft.com/office/drawing/2014/chart" uri="{C3380CC4-5D6E-409C-BE32-E72D297353CC}">
              <c16:uniqueId val="{0000000C-7918-4801-9319-2D6584BA151B}"/>
            </c:ext>
          </c:extLst>
        </c:ser>
        <c:dLbls>
          <c:dLblPos val="outEnd"/>
          <c:showLegendKey val="0"/>
          <c:showVal val="1"/>
          <c:showCatName val="0"/>
          <c:showSerName val="0"/>
          <c:showPercent val="0"/>
          <c:showBubbleSize val="0"/>
        </c:dLbls>
        <c:gapWidth val="150"/>
        <c:axId val="-2122511592"/>
        <c:axId val="-2126492264"/>
      </c:barChart>
      <c:catAx>
        <c:axId val="-2122511592"/>
        <c:scaling>
          <c:orientation val="minMax"/>
        </c:scaling>
        <c:delete val="0"/>
        <c:axPos val="b"/>
        <c:numFmt formatCode="General" sourceLinked="0"/>
        <c:majorTickMark val="out"/>
        <c:minorTickMark val="none"/>
        <c:tickLblPos val="low"/>
        <c:txPr>
          <a:bodyPr rot="-5400000"/>
          <a:lstStyle/>
          <a:p>
            <a:pPr>
              <a:defRPr/>
            </a:pPr>
            <a:endParaRPr lang="sv-SE"/>
          </a:p>
        </c:txPr>
        <c:crossAx val="-2126492264"/>
        <c:crosses val="autoZero"/>
        <c:auto val="1"/>
        <c:lblAlgn val="ctr"/>
        <c:lblOffset val="100"/>
        <c:noMultiLvlLbl val="0"/>
      </c:catAx>
      <c:valAx>
        <c:axId val="-2126492264"/>
        <c:scaling>
          <c:orientation val="minMax"/>
          <c:max val="4000"/>
          <c:min val="-1000"/>
        </c:scaling>
        <c:delete val="0"/>
        <c:axPos val="l"/>
        <c:majorGridlines/>
        <c:numFmt formatCode="General" sourceLinked="1"/>
        <c:majorTickMark val="out"/>
        <c:minorTickMark val="none"/>
        <c:tickLblPos val="nextTo"/>
        <c:crossAx val="-212251159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1BD7-48F6-AECE-AA0033FB0A4C}"/>
              </c:ext>
            </c:extLst>
          </c:dPt>
          <c:dPt>
            <c:idx val="1"/>
            <c:invertIfNegative val="0"/>
            <c:bubble3D val="0"/>
            <c:spPr>
              <a:solidFill>
                <a:srgbClr val="FFFF00"/>
              </a:solidFill>
            </c:spPr>
            <c:extLst>
              <c:ext xmlns:c16="http://schemas.microsoft.com/office/drawing/2014/chart" uri="{C3380CC4-5D6E-409C-BE32-E72D297353CC}">
                <c16:uniqueId val="{00000003-1BD7-48F6-AECE-AA0033FB0A4C}"/>
              </c:ext>
            </c:extLst>
          </c:dPt>
          <c:dPt>
            <c:idx val="2"/>
            <c:invertIfNegative val="0"/>
            <c:bubble3D val="0"/>
            <c:spPr>
              <a:solidFill>
                <a:srgbClr val="FF0000"/>
              </a:solidFill>
            </c:spPr>
            <c:extLst>
              <c:ext xmlns:c16="http://schemas.microsoft.com/office/drawing/2014/chart" uri="{C3380CC4-5D6E-409C-BE32-E72D297353CC}">
                <c16:uniqueId val="{00000005-1BD7-48F6-AECE-AA0033FB0A4C}"/>
              </c:ext>
            </c:extLst>
          </c:dPt>
          <c:dPt>
            <c:idx val="3"/>
            <c:invertIfNegative val="0"/>
            <c:bubble3D val="0"/>
            <c:spPr>
              <a:solidFill>
                <a:schemeClr val="tx2"/>
              </a:solidFill>
            </c:spPr>
            <c:extLst>
              <c:ext xmlns:c16="http://schemas.microsoft.com/office/drawing/2014/chart" uri="{C3380CC4-5D6E-409C-BE32-E72D297353CC}">
                <c16:uniqueId val="{00000007-1BD7-48F6-AECE-AA0033FB0A4C}"/>
              </c:ext>
            </c:extLst>
          </c:dPt>
          <c:dPt>
            <c:idx val="4"/>
            <c:invertIfNegative val="0"/>
            <c:bubble3D val="0"/>
            <c:spPr>
              <a:solidFill>
                <a:schemeClr val="bg2"/>
              </a:solidFill>
            </c:spPr>
            <c:extLst>
              <c:ext xmlns:c16="http://schemas.microsoft.com/office/drawing/2014/chart" uri="{C3380CC4-5D6E-409C-BE32-E72D297353CC}">
                <c16:uniqueId val="{00000009-1BD7-48F6-AECE-AA0033FB0A4C}"/>
              </c:ext>
            </c:extLst>
          </c:dPt>
          <c:dPt>
            <c:idx val="5"/>
            <c:invertIfNegative val="0"/>
            <c:bubble3D val="0"/>
            <c:spPr>
              <a:solidFill>
                <a:srgbClr val="000000"/>
              </a:solidFill>
            </c:spPr>
            <c:extLst>
              <c:ext xmlns:c16="http://schemas.microsoft.com/office/drawing/2014/chart" uri="{C3380CC4-5D6E-409C-BE32-E72D297353CC}">
                <c16:uniqueId val="{0000000B-1BD7-48F6-AECE-AA0033FB0A4C}"/>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'PFCR for paper'!$E$7:$J$7</c:f>
              <c:strCache>
                <c:ptCount val="6"/>
                <c:pt idx="0">
                  <c:v>Virgin</c:v>
                </c:pt>
                <c:pt idx="1">
                  <c:v>Re-pulping</c:v>
                </c:pt>
                <c:pt idx="2">
                  <c:v>Paper making</c:v>
                </c:pt>
                <c:pt idx="3">
                  <c:v>Waste</c:v>
                </c:pt>
                <c:pt idx="4">
                  <c:v>Credit/ Debit</c:v>
                </c:pt>
                <c:pt idx="5">
                  <c:v>Total</c:v>
                </c:pt>
              </c:strCache>
            </c:strRef>
          </c:cat>
          <c:val>
            <c:numRef>
              <c:f>'PFCR for paper'!$E$13:$J$13</c:f>
              <c:numCache>
                <c:formatCode>General</c:formatCode>
                <c:ptCount val="6"/>
                <c:pt idx="0">
                  <c:v>300</c:v>
                </c:pt>
                <c:pt idx="1">
                  <c:v>150</c:v>
                </c:pt>
                <c:pt idx="2">
                  <c:v>1500</c:v>
                </c:pt>
                <c:pt idx="3">
                  <c:v>250</c:v>
                </c:pt>
                <c:pt idx="4">
                  <c:v>0</c:v>
                </c:pt>
                <c:pt idx="5">
                  <c:v>2200</c:v>
                </c:pt>
              </c:numCache>
            </c:numRef>
          </c:val>
          <c:extLst>
            <c:ext xmlns:c16="http://schemas.microsoft.com/office/drawing/2014/chart" uri="{C3380CC4-5D6E-409C-BE32-E72D297353CC}">
              <c16:uniqueId val="{0000000C-1BD7-48F6-AECE-AA0033FB0A4C}"/>
            </c:ext>
          </c:extLst>
        </c:ser>
        <c:dLbls>
          <c:dLblPos val="outEnd"/>
          <c:showLegendKey val="0"/>
          <c:showVal val="1"/>
          <c:showCatName val="0"/>
          <c:showSerName val="0"/>
          <c:showPercent val="0"/>
          <c:showBubbleSize val="0"/>
        </c:dLbls>
        <c:gapWidth val="150"/>
        <c:axId val="-2123081960"/>
        <c:axId val="-2122564680"/>
      </c:barChart>
      <c:catAx>
        <c:axId val="-2123081960"/>
        <c:scaling>
          <c:orientation val="minMax"/>
        </c:scaling>
        <c:delete val="0"/>
        <c:axPos val="b"/>
        <c:numFmt formatCode="General" sourceLinked="0"/>
        <c:majorTickMark val="out"/>
        <c:minorTickMark val="none"/>
        <c:tickLblPos val="low"/>
        <c:txPr>
          <a:bodyPr rot="-5400000"/>
          <a:lstStyle/>
          <a:p>
            <a:pPr>
              <a:defRPr/>
            </a:pPr>
            <a:endParaRPr lang="sv-SE"/>
          </a:p>
        </c:txPr>
        <c:crossAx val="-2122564680"/>
        <c:crosses val="autoZero"/>
        <c:auto val="1"/>
        <c:lblAlgn val="ctr"/>
        <c:lblOffset val="100"/>
        <c:noMultiLvlLbl val="0"/>
      </c:catAx>
      <c:valAx>
        <c:axId val="-2122564680"/>
        <c:scaling>
          <c:orientation val="minMax"/>
          <c:max val="4000"/>
          <c:min val="-1000"/>
        </c:scaling>
        <c:delete val="0"/>
        <c:axPos val="l"/>
        <c:majorGridlines/>
        <c:numFmt formatCode="General" sourceLinked="1"/>
        <c:majorTickMark val="out"/>
        <c:minorTickMark val="none"/>
        <c:tickLblPos val="nextTo"/>
        <c:crossAx val="-2123081960"/>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16E3-4533-B37F-D3413F45E294}"/>
              </c:ext>
            </c:extLst>
          </c:dPt>
          <c:dPt>
            <c:idx val="1"/>
            <c:invertIfNegative val="0"/>
            <c:bubble3D val="0"/>
            <c:spPr>
              <a:solidFill>
                <a:srgbClr val="FFFF00"/>
              </a:solidFill>
            </c:spPr>
            <c:extLst>
              <c:ext xmlns:c16="http://schemas.microsoft.com/office/drawing/2014/chart" uri="{C3380CC4-5D6E-409C-BE32-E72D297353CC}">
                <c16:uniqueId val="{00000003-16E3-4533-B37F-D3413F45E294}"/>
              </c:ext>
            </c:extLst>
          </c:dPt>
          <c:dPt>
            <c:idx val="2"/>
            <c:invertIfNegative val="0"/>
            <c:bubble3D val="0"/>
            <c:spPr>
              <a:solidFill>
                <a:srgbClr val="FF0000"/>
              </a:solidFill>
            </c:spPr>
            <c:extLst>
              <c:ext xmlns:c16="http://schemas.microsoft.com/office/drawing/2014/chart" uri="{C3380CC4-5D6E-409C-BE32-E72D297353CC}">
                <c16:uniqueId val="{00000005-16E3-4533-B37F-D3413F45E294}"/>
              </c:ext>
            </c:extLst>
          </c:dPt>
          <c:dPt>
            <c:idx val="3"/>
            <c:invertIfNegative val="0"/>
            <c:bubble3D val="0"/>
            <c:spPr>
              <a:solidFill>
                <a:schemeClr val="tx2"/>
              </a:solidFill>
            </c:spPr>
            <c:extLst>
              <c:ext xmlns:c16="http://schemas.microsoft.com/office/drawing/2014/chart" uri="{C3380CC4-5D6E-409C-BE32-E72D297353CC}">
                <c16:uniqueId val="{00000007-16E3-4533-B37F-D3413F45E294}"/>
              </c:ext>
            </c:extLst>
          </c:dPt>
          <c:dPt>
            <c:idx val="4"/>
            <c:invertIfNegative val="0"/>
            <c:bubble3D val="0"/>
            <c:spPr>
              <a:solidFill>
                <a:schemeClr val="bg2"/>
              </a:solidFill>
            </c:spPr>
            <c:extLst>
              <c:ext xmlns:c16="http://schemas.microsoft.com/office/drawing/2014/chart" uri="{C3380CC4-5D6E-409C-BE32-E72D297353CC}">
                <c16:uniqueId val="{00000009-16E3-4533-B37F-D3413F45E294}"/>
              </c:ext>
            </c:extLst>
          </c:dPt>
          <c:dPt>
            <c:idx val="5"/>
            <c:invertIfNegative val="0"/>
            <c:bubble3D val="0"/>
            <c:spPr>
              <a:solidFill>
                <a:srgbClr val="000000"/>
              </a:solidFill>
            </c:spPr>
            <c:extLst>
              <c:ext xmlns:c16="http://schemas.microsoft.com/office/drawing/2014/chart" uri="{C3380CC4-5D6E-409C-BE32-E72D297353CC}">
                <c16:uniqueId val="{0000000B-16E3-4533-B37F-D3413F45E294}"/>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'PFCR for paper'!$E$7:$J$7</c:f>
              <c:strCache>
                <c:ptCount val="6"/>
                <c:pt idx="0">
                  <c:v>Virgin</c:v>
                </c:pt>
                <c:pt idx="1">
                  <c:v>Re-pulping</c:v>
                </c:pt>
                <c:pt idx="2">
                  <c:v>Paper making</c:v>
                </c:pt>
                <c:pt idx="3">
                  <c:v>Waste</c:v>
                </c:pt>
                <c:pt idx="4">
                  <c:v>Credit/ Debit</c:v>
                </c:pt>
                <c:pt idx="5">
                  <c:v>Total</c:v>
                </c:pt>
              </c:strCache>
            </c:strRef>
          </c:cat>
          <c:val>
            <c:numRef>
              <c:f>'PFCR for paper'!$E$14:$J$14</c:f>
              <c:numCache>
                <c:formatCode>General</c:formatCode>
                <c:ptCount val="6"/>
                <c:pt idx="0">
                  <c:v>0</c:v>
                </c:pt>
                <c:pt idx="1">
                  <c:v>150</c:v>
                </c:pt>
                <c:pt idx="2">
                  <c:v>1500</c:v>
                </c:pt>
                <c:pt idx="3">
                  <c:v>250</c:v>
                </c:pt>
                <c:pt idx="4">
                  <c:v>150</c:v>
                </c:pt>
                <c:pt idx="5">
                  <c:v>2050</c:v>
                </c:pt>
              </c:numCache>
            </c:numRef>
          </c:val>
          <c:extLst>
            <c:ext xmlns:c16="http://schemas.microsoft.com/office/drawing/2014/chart" uri="{C3380CC4-5D6E-409C-BE32-E72D297353CC}">
              <c16:uniqueId val="{0000000C-16E3-4533-B37F-D3413F45E294}"/>
            </c:ext>
          </c:extLst>
        </c:ser>
        <c:dLbls>
          <c:dLblPos val="outEnd"/>
          <c:showLegendKey val="0"/>
          <c:showVal val="1"/>
          <c:showCatName val="0"/>
          <c:showSerName val="0"/>
          <c:showPercent val="0"/>
          <c:showBubbleSize val="0"/>
        </c:dLbls>
        <c:gapWidth val="150"/>
        <c:axId val="-2103859480"/>
        <c:axId val="-2103546264"/>
      </c:barChart>
      <c:catAx>
        <c:axId val="-2103859480"/>
        <c:scaling>
          <c:orientation val="minMax"/>
        </c:scaling>
        <c:delete val="0"/>
        <c:axPos val="b"/>
        <c:numFmt formatCode="General" sourceLinked="0"/>
        <c:majorTickMark val="out"/>
        <c:minorTickMark val="none"/>
        <c:tickLblPos val="low"/>
        <c:txPr>
          <a:bodyPr rot="-5400000"/>
          <a:lstStyle/>
          <a:p>
            <a:pPr>
              <a:defRPr/>
            </a:pPr>
            <a:endParaRPr lang="sv-SE"/>
          </a:p>
        </c:txPr>
        <c:crossAx val="-2103546264"/>
        <c:crosses val="autoZero"/>
        <c:auto val="1"/>
        <c:lblAlgn val="ctr"/>
        <c:lblOffset val="100"/>
        <c:noMultiLvlLbl val="0"/>
      </c:catAx>
      <c:valAx>
        <c:axId val="-2103546264"/>
        <c:scaling>
          <c:orientation val="minMax"/>
          <c:max val="4000"/>
          <c:min val="-1000"/>
        </c:scaling>
        <c:delete val="0"/>
        <c:axPos val="l"/>
        <c:majorGridlines/>
        <c:numFmt formatCode="General" sourceLinked="1"/>
        <c:majorTickMark val="out"/>
        <c:minorTickMark val="none"/>
        <c:tickLblPos val="nextTo"/>
        <c:crossAx val="-2103859480"/>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EC51-43BC-9FA4-63DEF02B5FC9}"/>
              </c:ext>
            </c:extLst>
          </c:dPt>
          <c:dPt>
            <c:idx val="1"/>
            <c:invertIfNegative val="0"/>
            <c:bubble3D val="0"/>
            <c:spPr>
              <a:solidFill>
                <a:srgbClr val="FFFF00"/>
              </a:solidFill>
            </c:spPr>
            <c:extLst>
              <c:ext xmlns:c16="http://schemas.microsoft.com/office/drawing/2014/chart" uri="{C3380CC4-5D6E-409C-BE32-E72D297353CC}">
                <c16:uniqueId val="{00000003-EC51-43BC-9FA4-63DEF02B5FC9}"/>
              </c:ext>
            </c:extLst>
          </c:dPt>
          <c:dPt>
            <c:idx val="2"/>
            <c:invertIfNegative val="0"/>
            <c:bubble3D val="0"/>
            <c:spPr>
              <a:solidFill>
                <a:srgbClr val="FF0000"/>
              </a:solidFill>
            </c:spPr>
            <c:extLst>
              <c:ext xmlns:c16="http://schemas.microsoft.com/office/drawing/2014/chart" uri="{C3380CC4-5D6E-409C-BE32-E72D297353CC}">
                <c16:uniqueId val="{00000005-EC51-43BC-9FA4-63DEF02B5FC9}"/>
              </c:ext>
            </c:extLst>
          </c:dPt>
          <c:dPt>
            <c:idx val="3"/>
            <c:invertIfNegative val="0"/>
            <c:bubble3D val="0"/>
            <c:spPr>
              <a:solidFill>
                <a:schemeClr val="tx2"/>
              </a:solidFill>
            </c:spPr>
            <c:extLst>
              <c:ext xmlns:c16="http://schemas.microsoft.com/office/drawing/2014/chart" uri="{C3380CC4-5D6E-409C-BE32-E72D297353CC}">
                <c16:uniqueId val="{00000007-EC51-43BC-9FA4-63DEF02B5FC9}"/>
              </c:ext>
            </c:extLst>
          </c:dPt>
          <c:dPt>
            <c:idx val="4"/>
            <c:invertIfNegative val="0"/>
            <c:bubble3D val="0"/>
            <c:spPr>
              <a:solidFill>
                <a:schemeClr val="bg2"/>
              </a:solidFill>
            </c:spPr>
            <c:extLst>
              <c:ext xmlns:c16="http://schemas.microsoft.com/office/drawing/2014/chart" uri="{C3380CC4-5D6E-409C-BE32-E72D297353CC}">
                <c16:uniqueId val="{00000009-EC51-43BC-9FA4-63DEF02B5FC9}"/>
              </c:ext>
            </c:extLst>
          </c:dPt>
          <c:dPt>
            <c:idx val="5"/>
            <c:invertIfNegative val="0"/>
            <c:bubble3D val="0"/>
            <c:spPr>
              <a:solidFill>
                <a:srgbClr val="000000"/>
              </a:solidFill>
            </c:spPr>
            <c:extLst>
              <c:ext xmlns:c16="http://schemas.microsoft.com/office/drawing/2014/chart" uri="{C3380CC4-5D6E-409C-BE32-E72D297353CC}">
                <c16:uniqueId val="{0000000B-EC51-43BC-9FA4-63DEF02B5FC9}"/>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'PFCR for paper'!$E$7:$J$7</c:f>
              <c:strCache>
                <c:ptCount val="6"/>
                <c:pt idx="0">
                  <c:v>Virgin</c:v>
                </c:pt>
                <c:pt idx="1">
                  <c:v>Re-pulping</c:v>
                </c:pt>
                <c:pt idx="2">
                  <c:v>Paper making</c:v>
                </c:pt>
                <c:pt idx="3">
                  <c:v>Waste</c:v>
                </c:pt>
                <c:pt idx="4">
                  <c:v>Credit/ Debit</c:v>
                </c:pt>
                <c:pt idx="5">
                  <c:v>Total</c:v>
                </c:pt>
              </c:strCache>
            </c:strRef>
          </c:cat>
          <c:val>
            <c:numRef>
              <c:f>'PFCR for paper'!$E$15:$J$15</c:f>
              <c:numCache>
                <c:formatCode>General</c:formatCode>
                <c:ptCount val="6"/>
                <c:pt idx="0">
                  <c:v>600</c:v>
                </c:pt>
                <c:pt idx="1">
                  <c:v>300</c:v>
                </c:pt>
                <c:pt idx="2">
                  <c:v>1500</c:v>
                </c:pt>
                <c:pt idx="3">
                  <c:v>0</c:v>
                </c:pt>
                <c:pt idx="4">
                  <c:v>-300</c:v>
                </c:pt>
                <c:pt idx="5">
                  <c:v>2100</c:v>
                </c:pt>
              </c:numCache>
            </c:numRef>
          </c:val>
          <c:extLst>
            <c:ext xmlns:c16="http://schemas.microsoft.com/office/drawing/2014/chart" uri="{C3380CC4-5D6E-409C-BE32-E72D297353CC}">
              <c16:uniqueId val="{0000000C-EC51-43BC-9FA4-63DEF02B5FC9}"/>
            </c:ext>
          </c:extLst>
        </c:ser>
        <c:dLbls>
          <c:dLblPos val="outEnd"/>
          <c:showLegendKey val="0"/>
          <c:showVal val="1"/>
          <c:showCatName val="0"/>
          <c:showSerName val="0"/>
          <c:showPercent val="0"/>
          <c:showBubbleSize val="0"/>
        </c:dLbls>
        <c:gapWidth val="150"/>
        <c:axId val="-2103815784"/>
        <c:axId val="-2103948856"/>
      </c:barChart>
      <c:catAx>
        <c:axId val="-2103815784"/>
        <c:scaling>
          <c:orientation val="minMax"/>
        </c:scaling>
        <c:delete val="0"/>
        <c:axPos val="b"/>
        <c:numFmt formatCode="General" sourceLinked="0"/>
        <c:majorTickMark val="out"/>
        <c:minorTickMark val="none"/>
        <c:tickLblPos val="low"/>
        <c:txPr>
          <a:bodyPr rot="-5400000"/>
          <a:lstStyle/>
          <a:p>
            <a:pPr>
              <a:defRPr/>
            </a:pPr>
            <a:endParaRPr lang="sv-SE"/>
          </a:p>
        </c:txPr>
        <c:crossAx val="-2103948856"/>
        <c:crosses val="autoZero"/>
        <c:auto val="1"/>
        <c:lblAlgn val="ctr"/>
        <c:lblOffset val="100"/>
        <c:noMultiLvlLbl val="0"/>
      </c:catAx>
      <c:valAx>
        <c:axId val="-2103948856"/>
        <c:scaling>
          <c:orientation val="minMax"/>
          <c:max val="4000"/>
          <c:min val="-1000"/>
        </c:scaling>
        <c:delete val="0"/>
        <c:axPos val="l"/>
        <c:majorGridlines/>
        <c:numFmt formatCode="General" sourceLinked="1"/>
        <c:majorTickMark val="out"/>
        <c:minorTickMark val="none"/>
        <c:tickLblPos val="nextTo"/>
        <c:crossAx val="-2103815784"/>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F72D-4D75-B1F4-093386E961CF}"/>
              </c:ext>
            </c:extLst>
          </c:dPt>
          <c:dPt>
            <c:idx val="1"/>
            <c:invertIfNegative val="0"/>
            <c:bubble3D val="0"/>
            <c:spPr>
              <a:solidFill>
                <a:srgbClr val="FFFF00"/>
              </a:solidFill>
            </c:spPr>
            <c:extLst>
              <c:ext xmlns:c16="http://schemas.microsoft.com/office/drawing/2014/chart" uri="{C3380CC4-5D6E-409C-BE32-E72D297353CC}">
                <c16:uniqueId val="{00000003-F72D-4D75-B1F4-093386E961CF}"/>
              </c:ext>
            </c:extLst>
          </c:dPt>
          <c:dPt>
            <c:idx val="2"/>
            <c:invertIfNegative val="0"/>
            <c:bubble3D val="0"/>
            <c:spPr>
              <a:solidFill>
                <a:srgbClr val="FF0000"/>
              </a:solidFill>
            </c:spPr>
            <c:extLst>
              <c:ext xmlns:c16="http://schemas.microsoft.com/office/drawing/2014/chart" uri="{C3380CC4-5D6E-409C-BE32-E72D297353CC}">
                <c16:uniqueId val="{00000005-F72D-4D75-B1F4-093386E961CF}"/>
              </c:ext>
            </c:extLst>
          </c:dPt>
          <c:dPt>
            <c:idx val="3"/>
            <c:invertIfNegative val="0"/>
            <c:bubble3D val="0"/>
            <c:spPr>
              <a:solidFill>
                <a:schemeClr val="tx2"/>
              </a:solidFill>
            </c:spPr>
            <c:extLst>
              <c:ext xmlns:c16="http://schemas.microsoft.com/office/drawing/2014/chart" uri="{C3380CC4-5D6E-409C-BE32-E72D297353CC}">
                <c16:uniqueId val="{00000007-F72D-4D75-B1F4-093386E961CF}"/>
              </c:ext>
            </c:extLst>
          </c:dPt>
          <c:dPt>
            <c:idx val="4"/>
            <c:invertIfNegative val="0"/>
            <c:bubble3D val="0"/>
            <c:spPr>
              <a:solidFill>
                <a:schemeClr val="bg2"/>
              </a:solidFill>
            </c:spPr>
            <c:extLst>
              <c:ext xmlns:c16="http://schemas.microsoft.com/office/drawing/2014/chart" uri="{C3380CC4-5D6E-409C-BE32-E72D297353CC}">
                <c16:uniqueId val="{00000009-F72D-4D75-B1F4-093386E961CF}"/>
              </c:ext>
            </c:extLst>
          </c:dPt>
          <c:dPt>
            <c:idx val="5"/>
            <c:invertIfNegative val="0"/>
            <c:bubble3D val="0"/>
            <c:spPr>
              <a:solidFill>
                <a:srgbClr val="000000"/>
              </a:solidFill>
            </c:spPr>
            <c:extLst>
              <c:ext xmlns:c16="http://schemas.microsoft.com/office/drawing/2014/chart" uri="{C3380CC4-5D6E-409C-BE32-E72D297353CC}">
                <c16:uniqueId val="{0000000B-F72D-4D75-B1F4-093386E961CF}"/>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'PFCR for paper'!$E$7:$J$7</c:f>
              <c:strCache>
                <c:ptCount val="6"/>
                <c:pt idx="0">
                  <c:v>Virgin</c:v>
                </c:pt>
                <c:pt idx="1">
                  <c:v>Re-pulping</c:v>
                </c:pt>
                <c:pt idx="2">
                  <c:v>Paper making</c:v>
                </c:pt>
                <c:pt idx="3">
                  <c:v>Waste</c:v>
                </c:pt>
                <c:pt idx="4">
                  <c:v>Credit/ Debit</c:v>
                </c:pt>
                <c:pt idx="5">
                  <c:v>Total</c:v>
                </c:pt>
              </c:strCache>
            </c:strRef>
          </c:cat>
          <c:val>
            <c:numRef>
              <c:f>'PFCR for paper'!$E$16:$J$16</c:f>
              <c:numCache>
                <c:formatCode>General</c:formatCode>
                <c:ptCount val="6"/>
                <c:pt idx="0">
                  <c:v>300</c:v>
                </c:pt>
                <c:pt idx="1">
                  <c:v>300</c:v>
                </c:pt>
                <c:pt idx="2">
                  <c:v>1500</c:v>
                </c:pt>
                <c:pt idx="3">
                  <c:v>0</c:v>
                </c:pt>
                <c:pt idx="4">
                  <c:v>-150</c:v>
                </c:pt>
                <c:pt idx="5">
                  <c:v>1950</c:v>
                </c:pt>
              </c:numCache>
            </c:numRef>
          </c:val>
          <c:extLst>
            <c:ext xmlns:c16="http://schemas.microsoft.com/office/drawing/2014/chart" uri="{C3380CC4-5D6E-409C-BE32-E72D297353CC}">
              <c16:uniqueId val="{0000000C-F72D-4D75-B1F4-093386E961CF}"/>
            </c:ext>
          </c:extLst>
        </c:ser>
        <c:dLbls>
          <c:dLblPos val="outEnd"/>
          <c:showLegendKey val="0"/>
          <c:showVal val="1"/>
          <c:showCatName val="0"/>
          <c:showSerName val="0"/>
          <c:showPercent val="0"/>
          <c:showBubbleSize val="0"/>
        </c:dLbls>
        <c:gapWidth val="150"/>
        <c:axId val="-2103937528"/>
        <c:axId val="-2104080136"/>
      </c:barChart>
      <c:catAx>
        <c:axId val="-2103937528"/>
        <c:scaling>
          <c:orientation val="minMax"/>
        </c:scaling>
        <c:delete val="0"/>
        <c:axPos val="b"/>
        <c:numFmt formatCode="General" sourceLinked="0"/>
        <c:majorTickMark val="out"/>
        <c:minorTickMark val="none"/>
        <c:tickLblPos val="low"/>
        <c:txPr>
          <a:bodyPr rot="-5400000"/>
          <a:lstStyle/>
          <a:p>
            <a:pPr>
              <a:defRPr/>
            </a:pPr>
            <a:endParaRPr lang="sv-SE"/>
          </a:p>
        </c:txPr>
        <c:crossAx val="-2104080136"/>
        <c:crosses val="autoZero"/>
        <c:auto val="1"/>
        <c:lblAlgn val="ctr"/>
        <c:lblOffset val="100"/>
        <c:noMultiLvlLbl val="0"/>
      </c:catAx>
      <c:valAx>
        <c:axId val="-2104080136"/>
        <c:scaling>
          <c:orientation val="minMax"/>
          <c:max val="4000"/>
          <c:min val="-1000"/>
        </c:scaling>
        <c:delete val="0"/>
        <c:axPos val="l"/>
        <c:majorGridlines/>
        <c:numFmt formatCode="General" sourceLinked="1"/>
        <c:majorTickMark val="out"/>
        <c:minorTickMark val="none"/>
        <c:tickLblPos val="nextTo"/>
        <c:crossAx val="-210393752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C18F-41E5-AC35-6C70FDFB813B}"/>
              </c:ext>
            </c:extLst>
          </c:dPt>
          <c:dPt>
            <c:idx val="1"/>
            <c:invertIfNegative val="0"/>
            <c:bubble3D val="0"/>
            <c:spPr>
              <a:solidFill>
                <a:srgbClr val="FFFF00"/>
              </a:solidFill>
            </c:spPr>
            <c:extLst>
              <c:ext xmlns:c16="http://schemas.microsoft.com/office/drawing/2014/chart" uri="{C3380CC4-5D6E-409C-BE32-E72D297353CC}">
                <c16:uniqueId val="{00000003-C18F-41E5-AC35-6C70FDFB813B}"/>
              </c:ext>
            </c:extLst>
          </c:dPt>
          <c:dPt>
            <c:idx val="2"/>
            <c:invertIfNegative val="0"/>
            <c:bubble3D val="0"/>
            <c:spPr>
              <a:solidFill>
                <a:srgbClr val="FF0000"/>
              </a:solidFill>
            </c:spPr>
            <c:extLst>
              <c:ext xmlns:c16="http://schemas.microsoft.com/office/drawing/2014/chart" uri="{C3380CC4-5D6E-409C-BE32-E72D297353CC}">
                <c16:uniqueId val="{00000005-C18F-41E5-AC35-6C70FDFB813B}"/>
              </c:ext>
            </c:extLst>
          </c:dPt>
          <c:dPt>
            <c:idx val="3"/>
            <c:invertIfNegative val="0"/>
            <c:bubble3D val="0"/>
            <c:spPr>
              <a:solidFill>
                <a:schemeClr val="tx2"/>
              </a:solidFill>
            </c:spPr>
            <c:extLst>
              <c:ext xmlns:c16="http://schemas.microsoft.com/office/drawing/2014/chart" uri="{C3380CC4-5D6E-409C-BE32-E72D297353CC}">
                <c16:uniqueId val="{00000007-C18F-41E5-AC35-6C70FDFB813B}"/>
              </c:ext>
            </c:extLst>
          </c:dPt>
          <c:dPt>
            <c:idx val="4"/>
            <c:invertIfNegative val="0"/>
            <c:bubble3D val="0"/>
            <c:spPr>
              <a:solidFill>
                <a:schemeClr val="bg2"/>
              </a:solidFill>
            </c:spPr>
            <c:extLst>
              <c:ext xmlns:c16="http://schemas.microsoft.com/office/drawing/2014/chart" uri="{C3380CC4-5D6E-409C-BE32-E72D297353CC}">
                <c16:uniqueId val="{00000009-C18F-41E5-AC35-6C70FDFB813B}"/>
              </c:ext>
            </c:extLst>
          </c:dPt>
          <c:dPt>
            <c:idx val="5"/>
            <c:invertIfNegative val="0"/>
            <c:bubble3D val="0"/>
            <c:spPr>
              <a:solidFill>
                <a:srgbClr val="000000"/>
              </a:solidFill>
            </c:spPr>
            <c:extLst>
              <c:ext xmlns:c16="http://schemas.microsoft.com/office/drawing/2014/chart" uri="{C3380CC4-5D6E-409C-BE32-E72D297353CC}">
                <c16:uniqueId val="{0000000B-C18F-41E5-AC35-6C70FDFB813B}"/>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'PFCR for paper'!$E$7:$J$7</c:f>
              <c:strCache>
                <c:ptCount val="6"/>
                <c:pt idx="0">
                  <c:v>Virgin</c:v>
                </c:pt>
                <c:pt idx="1">
                  <c:v>Re-pulping</c:v>
                </c:pt>
                <c:pt idx="2">
                  <c:v>Paper making</c:v>
                </c:pt>
                <c:pt idx="3">
                  <c:v>Waste</c:v>
                </c:pt>
                <c:pt idx="4">
                  <c:v>Credit/ Debit</c:v>
                </c:pt>
                <c:pt idx="5">
                  <c:v>Total</c:v>
                </c:pt>
              </c:strCache>
            </c:strRef>
          </c:cat>
          <c:val>
            <c:numRef>
              <c:f>'PFCR for paper'!$E$17:$J$17</c:f>
              <c:numCache>
                <c:formatCode>General</c:formatCode>
                <c:ptCount val="6"/>
                <c:pt idx="0">
                  <c:v>0</c:v>
                </c:pt>
                <c:pt idx="1">
                  <c:v>300</c:v>
                </c:pt>
                <c:pt idx="2">
                  <c:v>1500</c:v>
                </c:pt>
                <c:pt idx="3">
                  <c:v>0</c:v>
                </c:pt>
                <c:pt idx="4">
                  <c:v>0</c:v>
                </c:pt>
                <c:pt idx="5">
                  <c:v>1800</c:v>
                </c:pt>
              </c:numCache>
            </c:numRef>
          </c:val>
          <c:extLst>
            <c:ext xmlns:c16="http://schemas.microsoft.com/office/drawing/2014/chart" uri="{C3380CC4-5D6E-409C-BE32-E72D297353CC}">
              <c16:uniqueId val="{0000000C-C18F-41E5-AC35-6C70FDFB813B}"/>
            </c:ext>
          </c:extLst>
        </c:ser>
        <c:dLbls>
          <c:dLblPos val="outEnd"/>
          <c:showLegendKey val="0"/>
          <c:showVal val="1"/>
          <c:showCatName val="0"/>
          <c:showSerName val="0"/>
          <c:showPercent val="0"/>
          <c:showBubbleSize val="0"/>
        </c:dLbls>
        <c:gapWidth val="150"/>
        <c:axId val="-2122955512"/>
        <c:axId val="-2122614984"/>
      </c:barChart>
      <c:catAx>
        <c:axId val="-2122955512"/>
        <c:scaling>
          <c:orientation val="minMax"/>
        </c:scaling>
        <c:delete val="0"/>
        <c:axPos val="b"/>
        <c:numFmt formatCode="General" sourceLinked="0"/>
        <c:majorTickMark val="out"/>
        <c:minorTickMark val="none"/>
        <c:tickLblPos val="low"/>
        <c:txPr>
          <a:bodyPr rot="-5400000"/>
          <a:lstStyle/>
          <a:p>
            <a:pPr>
              <a:defRPr/>
            </a:pPr>
            <a:endParaRPr lang="sv-SE"/>
          </a:p>
        </c:txPr>
        <c:crossAx val="-2122614984"/>
        <c:crosses val="autoZero"/>
        <c:auto val="1"/>
        <c:lblAlgn val="ctr"/>
        <c:lblOffset val="100"/>
        <c:noMultiLvlLbl val="0"/>
      </c:catAx>
      <c:valAx>
        <c:axId val="-2122614984"/>
        <c:scaling>
          <c:orientation val="minMax"/>
          <c:max val="4000"/>
          <c:min val="-1000"/>
        </c:scaling>
        <c:delete val="0"/>
        <c:axPos val="l"/>
        <c:majorGridlines/>
        <c:numFmt formatCode="General" sourceLinked="1"/>
        <c:majorTickMark val="out"/>
        <c:minorTickMark val="none"/>
        <c:tickLblPos val="nextTo"/>
        <c:crossAx val="-212295551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7E20-4964-A18D-834C6722B10B}"/>
              </c:ext>
            </c:extLst>
          </c:dPt>
          <c:dPt>
            <c:idx val="1"/>
            <c:invertIfNegative val="0"/>
            <c:bubble3D val="0"/>
            <c:spPr>
              <a:solidFill>
                <a:srgbClr val="FFFF00"/>
              </a:solidFill>
            </c:spPr>
            <c:extLst>
              <c:ext xmlns:c16="http://schemas.microsoft.com/office/drawing/2014/chart" uri="{C3380CC4-5D6E-409C-BE32-E72D297353CC}">
                <c16:uniqueId val="{00000003-7E20-4964-A18D-834C6722B10B}"/>
              </c:ext>
            </c:extLst>
          </c:dPt>
          <c:dPt>
            <c:idx val="2"/>
            <c:invertIfNegative val="0"/>
            <c:bubble3D val="0"/>
            <c:spPr>
              <a:solidFill>
                <a:srgbClr val="FF0000"/>
              </a:solidFill>
            </c:spPr>
            <c:extLst>
              <c:ext xmlns:c16="http://schemas.microsoft.com/office/drawing/2014/chart" uri="{C3380CC4-5D6E-409C-BE32-E72D297353CC}">
                <c16:uniqueId val="{00000005-7E20-4964-A18D-834C6722B10B}"/>
              </c:ext>
            </c:extLst>
          </c:dPt>
          <c:dPt>
            <c:idx val="3"/>
            <c:invertIfNegative val="0"/>
            <c:bubble3D val="0"/>
            <c:spPr>
              <a:solidFill>
                <a:schemeClr val="tx2"/>
              </a:solidFill>
            </c:spPr>
            <c:extLst>
              <c:ext xmlns:c16="http://schemas.microsoft.com/office/drawing/2014/chart" uri="{C3380CC4-5D6E-409C-BE32-E72D297353CC}">
                <c16:uniqueId val="{00000007-7E20-4964-A18D-834C6722B10B}"/>
              </c:ext>
            </c:extLst>
          </c:dPt>
          <c:dPt>
            <c:idx val="4"/>
            <c:invertIfNegative val="0"/>
            <c:bubble3D val="0"/>
            <c:spPr>
              <a:solidFill>
                <a:schemeClr val="bg2"/>
              </a:solidFill>
            </c:spPr>
            <c:extLst>
              <c:ext xmlns:c16="http://schemas.microsoft.com/office/drawing/2014/chart" uri="{C3380CC4-5D6E-409C-BE32-E72D297353CC}">
                <c16:uniqueId val="{00000009-7E20-4964-A18D-834C6722B10B}"/>
              </c:ext>
            </c:extLst>
          </c:dPt>
          <c:dPt>
            <c:idx val="5"/>
            <c:invertIfNegative val="0"/>
            <c:bubble3D val="0"/>
            <c:spPr>
              <a:solidFill>
                <a:srgbClr val="000000"/>
              </a:solidFill>
            </c:spPr>
            <c:extLst>
              <c:ext xmlns:c16="http://schemas.microsoft.com/office/drawing/2014/chart" uri="{C3380CC4-5D6E-409C-BE32-E72D297353CC}">
                <c16:uniqueId val="{0000000B-7E20-4964-A18D-834C6722B10B}"/>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'PEF June 2012'!$E$7:$J$7</c:f>
              <c:strCache>
                <c:ptCount val="6"/>
                <c:pt idx="0">
                  <c:v>Virgin</c:v>
                </c:pt>
                <c:pt idx="1">
                  <c:v>Re-pulping</c:v>
                </c:pt>
                <c:pt idx="2">
                  <c:v>Paper making</c:v>
                </c:pt>
                <c:pt idx="3">
                  <c:v>Waste</c:v>
                </c:pt>
                <c:pt idx="4">
                  <c:v>Credit/ Debit</c:v>
                </c:pt>
                <c:pt idx="5">
                  <c:v>Total</c:v>
                </c:pt>
              </c:strCache>
            </c:strRef>
          </c:cat>
          <c:val>
            <c:numRef>
              <c:f>'PEF June 2012'!$E$9:$J$9</c:f>
              <c:numCache>
                <c:formatCode>General</c:formatCode>
                <c:ptCount val="6"/>
                <c:pt idx="0">
                  <c:v>600</c:v>
                </c:pt>
                <c:pt idx="1">
                  <c:v>0</c:v>
                </c:pt>
                <c:pt idx="2">
                  <c:v>1500</c:v>
                </c:pt>
                <c:pt idx="3">
                  <c:v>500</c:v>
                </c:pt>
                <c:pt idx="4">
                  <c:v>0</c:v>
                </c:pt>
                <c:pt idx="5">
                  <c:v>2600</c:v>
                </c:pt>
              </c:numCache>
            </c:numRef>
          </c:val>
          <c:extLst>
            <c:ext xmlns:c16="http://schemas.microsoft.com/office/drawing/2014/chart" uri="{C3380CC4-5D6E-409C-BE32-E72D297353CC}">
              <c16:uniqueId val="{0000000C-7E20-4964-A18D-834C6722B10B}"/>
            </c:ext>
          </c:extLst>
        </c:ser>
        <c:dLbls>
          <c:dLblPos val="outEnd"/>
          <c:showLegendKey val="0"/>
          <c:showVal val="1"/>
          <c:showCatName val="0"/>
          <c:showSerName val="0"/>
          <c:showPercent val="0"/>
          <c:showBubbleSize val="0"/>
        </c:dLbls>
        <c:gapWidth val="150"/>
        <c:axId val="-2122898152"/>
        <c:axId val="-2103963640"/>
      </c:barChart>
      <c:catAx>
        <c:axId val="-2122898152"/>
        <c:scaling>
          <c:orientation val="minMax"/>
        </c:scaling>
        <c:delete val="0"/>
        <c:axPos val="b"/>
        <c:numFmt formatCode="General" sourceLinked="0"/>
        <c:majorTickMark val="out"/>
        <c:minorTickMark val="none"/>
        <c:tickLblPos val="low"/>
        <c:txPr>
          <a:bodyPr rot="-5400000"/>
          <a:lstStyle/>
          <a:p>
            <a:pPr>
              <a:defRPr/>
            </a:pPr>
            <a:endParaRPr lang="sv-SE"/>
          </a:p>
        </c:txPr>
        <c:crossAx val="-2103963640"/>
        <c:crosses val="autoZero"/>
        <c:auto val="1"/>
        <c:lblAlgn val="ctr"/>
        <c:lblOffset val="100"/>
        <c:noMultiLvlLbl val="0"/>
      </c:catAx>
      <c:valAx>
        <c:axId val="-2103963640"/>
        <c:scaling>
          <c:orientation val="minMax"/>
          <c:max val="4000"/>
          <c:min val="-1000"/>
        </c:scaling>
        <c:delete val="0"/>
        <c:axPos val="l"/>
        <c:majorGridlines/>
        <c:numFmt formatCode="General" sourceLinked="1"/>
        <c:majorTickMark val="out"/>
        <c:minorTickMark val="none"/>
        <c:tickLblPos val="nextTo"/>
        <c:crossAx val="-212289815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090B-44C1-9CA1-82AD26A0C388}"/>
              </c:ext>
            </c:extLst>
          </c:dPt>
          <c:dPt>
            <c:idx val="1"/>
            <c:invertIfNegative val="0"/>
            <c:bubble3D val="0"/>
            <c:spPr>
              <a:solidFill>
                <a:srgbClr val="FFFF00"/>
              </a:solidFill>
            </c:spPr>
            <c:extLst>
              <c:ext xmlns:c16="http://schemas.microsoft.com/office/drawing/2014/chart" uri="{C3380CC4-5D6E-409C-BE32-E72D297353CC}">
                <c16:uniqueId val="{00000003-090B-44C1-9CA1-82AD26A0C388}"/>
              </c:ext>
            </c:extLst>
          </c:dPt>
          <c:dPt>
            <c:idx val="2"/>
            <c:invertIfNegative val="0"/>
            <c:bubble3D val="0"/>
            <c:spPr>
              <a:solidFill>
                <a:srgbClr val="FF0000"/>
              </a:solidFill>
            </c:spPr>
            <c:extLst>
              <c:ext xmlns:c16="http://schemas.microsoft.com/office/drawing/2014/chart" uri="{C3380CC4-5D6E-409C-BE32-E72D297353CC}">
                <c16:uniqueId val="{00000005-090B-44C1-9CA1-82AD26A0C388}"/>
              </c:ext>
            </c:extLst>
          </c:dPt>
          <c:dPt>
            <c:idx val="3"/>
            <c:invertIfNegative val="0"/>
            <c:bubble3D val="0"/>
            <c:spPr>
              <a:solidFill>
                <a:schemeClr val="tx2"/>
              </a:solidFill>
            </c:spPr>
            <c:extLst>
              <c:ext xmlns:c16="http://schemas.microsoft.com/office/drawing/2014/chart" uri="{C3380CC4-5D6E-409C-BE32-E72D297353CC}">
                <c16:uniqueId val="{00000007-090B-44C1-9CA1-82AD26A0C388}"/>
              </c:ext>
            </c:extLst>
          </c:dPt>
          <c:dPt>
            <c:idx val="4"/>
            <c:invertIfNegative val="0"/>
            <c:bubble3D val="0"/>
            <c:spPr>
              <a:solidFill>
                <a:schemeClr val="bg2"/>
              </a:solidFill>
            </c:spPr>
            <c:extLst>
              <c:ext xmlns:c16="http://schemas.microsoft.com/office/drawing/2014/chart" uri="{C3380CC4-5D6E-409C-BE32-E72D297353CC}">
                <c16:uniqueId val="{00000009-090B-44C1-9CA1-82AD26A0C388}"/>
              </c:ext>
            </c:extLst>
          </c:dPt>
          <c:dPt>
            <c:idx val="5"/>
            <c:invertIfNegative val="0"/>
            <c:bubble3D val="0"/>
            <c:spPr>
              <a:solidFill>
                <a:srgbClr val="000000"/>
              </a:solidFill>
            </c:spPr>
            <c:extLst>
              <c:ext xmlns:c16="http://schemas.microsoft.com/office/drawing/2014/chart" uri="{C3380CC4-5D6E-409C-BE32-E72D297353CC}">
                <c16:uniqueId val="{0000000B-090B-44C1-9CA1-82AD26A0C388}"/>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'PEF June 2012'!$E$7:$J$7</c:f>
              <c:strCache>
                <c:ptCount val="6"/>
                <c:pt idx="0">
                  <c:v>Virgin</c:v>
                </c:pt>
                <c:pt idx="1">
                  <c:v>Re-pulping</c:v>
                </c:pt>
                <c:pt idx="2">
                  <c:v>Paper making</c:v>
                </c:pt>
                <c:pt idx="3">
                  <c:v>Waste</c:v>
                </c:pt>
                <c:pt idx="4">
                  <c:v>Credit/ Debit</c:v>
                </c:pt>
                <c:pt idx="5">
                  <c:v>Total</c:v>
                </c:pt>
              </c:strCache>
            </c:strRef>
          </c:cat>
          <c:val>
            <c:numRef>
              <c:f>'PEF June 2012'!$E$10:$J$10</c:f>
              <c:numCache>
                <c:formatCode>General</c:formatCode>
                <c:ptCount val="6"/>
                <c:pt idx="0">
                  <c:v>300</c:v>
                </c:pt>
                <c:pt idx="1">
                  <c:v>150</c:v>
                </c:pt>
                <c:pt idx="2">
                  <c:v>1500</c:v>
                </c:pt>
                <c:pt idx="3">
                  <c:v>500</c:v>
                </c:pt>
                <c:pt idx="4">
                  <c:v>0</c:v>
                </c:pt>
                <c:pt idx="5">
                  <c:v>2450</c:v>
                </c:pt>
              </c:numCache>
            </c:numRef>
          </c:val>
          <c:extLst>
            <c:ext xmlns:c16="http://schemas.microsoft.com/office/drawing/2014/chart" uri="{C3380CC4-5D6E-409C-BE32-E72D297353CC}">
              <c16:uniqueId val="{0000000C-090B-44C1-9CA1-82AD26A0C388}"/>
            </c:ext>
          </c:extLst>
        </c:ser>
        <c:dLbls>
          <c:showLegendKey val="0"/>
          <c:showVal val="0"/>
          <c:showCatName val="0"/>
          <c:showSerName val="0"/>
          <c:showPercent val="0"/>
          <c:showBubbleSize val="0"/>
        </c:dLbls>
        <c:gapWidth val="150"/>
        <c:axId val="-2087732120"/>
        <c:axId val="-2087753288"/>
      </c:barChart>
      <c:catAx>
        <c:axId val="-2087732120"/>
        <c:scaling>
          <c:orientation val="minMax"/>
        </c:scaling>
        <c:delete val="0"/>
        <c:axPos val="b"/>
        <c:numFmt formatCode="General" sourceLinked="0"/>
        <c:majorTickMark val="out"/>
        <c:minorTickMark val="none"/>
        <c:tickLblPos val="low"/>
        <c:txPr>
          <a:bodyPr rot="-5400000"/>
          <a:lstStyle/>
          <a:p>
            <a:pPr>
              <a:defRPr/>
            </a:pPr>
            <a:endParaRPr lang="sv-SE"/>
          </a:p>
        </c:txPr>
        <c:crossAx val="-2087753288"/>
        <c:crosses val="autoZero"/>
        <c:auto val="1"/>
        <c:lblAlgn val="ctr"/>
        <c:lblOffset val="100"/>
        <c:noMultiLvlLbl val="0"/>
      </c:catAx>
      <c:valAx>
        <c:axId val="-2087753288"/>
        <c:scaling>
          <c:orientation val="minMax"/>
          <c:max val="4000"/>
          <c:min val="-1000"/>
        </c:scaling>
        <c:delete val="0"/>
        <c:axPos val="l"/>
        <c:majorGridlines/>
        <c:numFmt formatCode="General" sourceLinked="1"/>
        <c:majorTickMark val="out"/>
        <c:minorTickMark val="none"/>
        <c:tickLblPos val="nextTo"/>
        <c:crossAx val="-2087732120"/>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4B4E-40F2-9100-253E0361801B}"/>
              </c:ext>
            </c:extLst>
          </c:dPt>
          <c:dPt>
            <c:idx val="1"/>
            <c:invertIfNegative val="0"/>
            <c:bubble3D val="0"/>
            <c:spPr>
              <a:solidFill>
                <a:srgbClr val="FFFF00"/>
              </a:solidFill>
            </c:spPr>
            <c:extLst>
              <c:ext xmlns:c16="http://schemas.microsoft.com/office/drawing/2014/chart" uri="{C3380CC4-5D6E-409C-BE32-E72D297353CC}">
                <c16:uniqueId val="{00000003-4B4E-40F2-9100-253E0361801B}"/>
              </c:ext>
            </c:extLst>
          </c:dPt>
          <c:dPt>
            <c:idx val="2"/>
            <c:invertIfNegative val="0"/>
            <c:bubble3D val="0"/>
            <c:spPr>
              <a:solidFill>
                <a:srgbClr val="FF0000"/>
              </a:solidFill>
            </c:spPr>
            <c:extLst>
              <c:ext xmlns:c16="http://schemas.microsoft.com/office/drawing/2014/chart" uri="{C3380CC4-5D6E-409C-BE32-E72D297353CC}">
                <c16:uniqueId val="{00000005-4B4E-40F2-9100-253E0361801B}"/>
              </c:ext>
            </c:extLst>
          </c:dPt>
          <c:dPt>
            <c:idx val="3"/>
            <c:invertIfNegative val="0"/>
            <c:bubble3D val="0"/>
            <c:spPr>
              <a:solidFill>
                <a:schemeClr val="tx2"/>
              </a:solidFill>
            </c:spPr>
            <c:extLst>
              <c:ext xmlns:c16="http://schemas.microsoft.com/office/drawing/2014/chart" uri="{C3380CC4-5D6E-409C-BE32-E72D297353CC}">
                <c16:uniqueId val="{00000007-4B4E-40F2-9100-253E0361801B}"/>
              </c:ext>
            </c:extLst>
          </c:dPt>
          <c:dPt>
            <c:idx val="4"/>
            <c:invertIfNegative val="0"/>
            <c:bubble3D val="0"/>
            <c:spPr>
              <a:solidFill>
                <a:schemeClr val="bg2"/>
              </a:solidFill>
            </c:spPr>
            <c:extLst>
              <c:ext xmlns:c16="http://schemas.microsoft.com/office/drawing/2014/chart" uri="{C3380CC4-5D6E-409C-BE32-E72D297353CC}">
                <c16:uniqueId val="{00000009-4B4E-40F2-9100-253E0361801B}"/>
              </c:ext>
            </c:extLst>
          </c:dPt>
          <c:dPt>
            <c:idx val="5"/>
            <c:invertIfNegative val="0"/>
            <c:bubble3D val="0"/>
            <c:spPr>
              <a:solidFill>
                <a:srgbClr val="000000"/>
              </a:solidFill>
            </c:spPr>
            <c:extLst>
              <c:ext xmlns:c16="http://schemas.microsoft.com/office/drawing/2014/chart" uri="{C3380CC4-5D6E-409C-BE32-E72D297353CC}">
                <c16:uniqueId val="{0000000B-4B4E-40F2-9100-253E0361801B}"/>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'PEF June 2012'!$E$7:$J$7</c:f>
              <c:strCache>
                <c:ptCount val="6"/>
                <c:pt idx="0">
                  <c:v>Virgin</c:v>
                </c:pt>
                <c:pt idx="1">
                  <c:v>Re-pulping</c:v>
                </c:pt>
                <c:pt idx="2">
                  <c:v>Paper making</c:v>
                </c:pt>
                <c:pt idx="3">
                  <c:v>Waste</c:v>
                </c:pt>
                <c:pt idx="4">
                  <c:v>Credit/ Debit</c:v>
                </c:pt>
                <c:pt idx="5">
                  <c:v>Total</c:v>
                </c:pt>
              </c:strCache>
            </c:strRef>
          </c:cat>
          <c:val>
            <c:numRef>
              <c:f>'PEF June 2012'!$E$11:$J$11</c:f>
              <c:numCache>
                <c:formatCode>General</c:formatCode>
                <c:ptCount val="6"/>
                <c:pt idx="0">
                  <c:v>0</c:v>
                </c:pt>
                <c:pt idx="1">
                  <c:v>300</c:v>
                </c:pt>
                <c:pt idx="2">
                  <c:v>1500</c:v>
                </c:pt>
                <c:pt idx="3">
                  <c:v>500</c:v>
                </c:pt>
                <c:pt idx="4">
                  <c:v>0</c:v>
                </c:pt>
                <c:pt idx="5">
                  <c:v>2300</c:v>
                </c:pt>
              </c:numCache>
            </c:numRef>
          </c:val>
          <c:extLst>
            <c:ext xmlns:c16="http://schemas.microsoft.com/office/drawing/2014/chart" uri="{C3380CC4-5D6E-409C-BE32-E72D297353CC}">
              <c16:uniqueId val="{0000000C-4B4E-40F2-9100-253E0361801B}"/>
            </c:ext>
          </c:extLst>
        </c:ser>
        <c:dLbls>
          <c:showLegendKey val="0"/>
          <c:showVal val="0"/>
          <c:showCatName val="0"/>
          <c:showSerName val="0"/>
          <c:showPercent val="0"/>
          <c:showBubbleSize val="0"/>
        </c:dLbls>
        <c:gapWidth val="150"/>
        <c:axId val="-2087787704"/>
        <c:axId val="-2087784616"/>
      </c:barChart>
      <c:catAx>
        <c:axId val="-2087787704"/>
        <c:scaling>
          <c:orientation val="minMax"/>
        </c:scaling>
        <c:delete val="0"/>
        <c:axPos val="b"/>
        <c:numFmt formatCode="General" sourceLinked="0"/>
        <c:majorTickMark val="out"/>
        <c:minorTickMark val="none"/>
        <c:tickLblPos val="low"/>
        <c:txPr>
          <a:bodyPr rot="-5400000"/>
          <a:lstStyle/>
          <a:p>
            <a:pPr>
              <a:defRPr/>
            </a:pPr>
            <a:endParaRPr lang="sv-SE"/>
          </a:p>
        </c:txPr>
        <c:crossAx val="-2087784616"/>
        <c:crosses val="autoZero"/>
        <c:auto val="1"/>
        <c:lblAlgn val="ctr"/>
        <c:lblOffset val="100"/>
        <c:noMultiLvlLbl val="0"/>
      </c:catAx>
      <c:valAx>
        <c:axId val="-2087784616"/>
        <c:scaling>
          <c:orientation val="minMax"/>
          <c:max val="4000"/>
          <c:min val="-1000"/>
        </c:scaling>
        <c:delete val="0"/>
        <c:axPos val="l"/>
        <c:majorGridlines/>
        <c:numFmt formatCode="General" sourceLinked="1"/>
        <c:majorTickMark val="out"/>
        <c:minorTickMark val="none"/>
        <c:tickLblPos val="nextTo"/>
        <c:crossAx val="-2087787704"/>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25A6-4D8C-BFFB-DA68AF9107D0}"/>
              </c:ext>
            </c:extLst>
          </c:dPt>
          <c:dPt>
            <c:idx val="1"/>
            <c:invertIfNegative val="0"/>
            <c:bubble3D val="0"/>
            <c:spPr>
              <a:solidFill>
                <a:srgbClr val="FFFF00"/>
              </a:solidFill>
            </c:spPr>
            <c:extLst>
              <c:ext xmlns:c16="http://schemas.microsoft.com/office/drawing/2014/chart" uri="{C3380CC4-5D6E-409C-BE32-E72D297353CC}">
                <c16:uniqueId val="{00000003-25A6-4D8C-BFFB-DA68AF9107D0}"/>
              </c:ext>
            </c:extLst>
          </c:dPt>
          <c:dPt>
            <c:idx val="2"/>
            <c:invertIfNegative val="0"/>
            <c:bubble3D val="0"/>
            <c:spPr>
              <a:solidFill>
                <a:srgbClr val="FF0000"/>
              </a:solidFill>
            </c:spPr>
            <c:extLst>
              <c:ext xmlns:c16="http://schemas.microsoft.com/office/drawing/2014/chart" uri="{C3380CC4-5D6E-409C-BE32-E72D297353CC}">
                <c16:uniqueId val="{00000005-25A6-4D8C-BFFB-DA68AF9107D0}"/>
              </c:ext>
            </c:extLst>
          </c:dPt>
          <c:dPt>
            <c:idx val="3"/>
            <c:invertIfNegative val="0"/>
            <c:bubble3D val="0"/>
            <c:spPr>
              <a:solidFill>
                <a:schemeClr val="tx2"/>
              </a:solidFill>
            </c:spPr>
            <c:extLst>
              <c:ext xmlns:c16="http://schemas.microsoft.com/office/drawing/2014/chart" uri="{C3380CC4-5D6E-409C-BE32-E72D297353CC}">
                <c16:uniqueId val="{00000007-25A6-4D8C-BFFB-DA68AF9107D0}"/>
              </c:ext>
            </c:extLst>
          </c:dPt>
          <c:dPt>
            <c:idx val="4"/>
            <c:invertIfNegative val="0"/>
            <c:bubble3D val="0"/>
            <c:spPr>
              <a:solidFill>
                <a:schemeClr val="bg2"/>
              </a:solidFill>
            </c:spPr>
            <c:extLst>
              <c:ext xmlns:c16="http://schemas.microsoft.com/office/drawing/2014/chart" uri="{C3380CC4-5D6E-409C-BE32-E72D297353CC}">
                <c16:uniqueId val="{00000009-25A6-4D8C-BFFB-DA68AF9107D0}"/>
              </c:ext>
            </c:extLst>
          </c:dPt>
          <c:dPt>
            <c:idx val="5"/>
            <c:invertIfNegative val="0"/>
            <c:bubble3D val="0"/>
            <c:spPr>
              <a:solidFill>
                <a:srgbClr val="000000"/>
              </a:solidFill>
            </c:spPr>
            <c:extLst>
              <c:ext xmlns:c16="http://schemas.microsoft.com/office/drawing/2014/chart" uri="{C3380CC4-5D6E-409C-BE32-E72D297353CC}">
                <c16:uniqueId val="{0000000B-25A6-4D8C-BFFB-DA68AF9107D0}"/>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'PEF June 2012'!$E$7:$J$7</c:f>
              <c:strCache>
                <c:ptCount val="6"/>
                <c:pt idx="0">
                  <c:v>Virgin</c:v>
                </c:pt>
                <c:pt idx="1">
                  <c:v>Re-pulping</c:v>
                </c:pt>
                <c:pt idx="2">
                  <c:v>Paper making</c:v>
                </c:pt>
                <c:pt idx="3">
                  <c:v>Waste</c:v>
                </c:pt>
                <c:pt idx="4">
                  <c:v>Credit/ Debit</c:v>
                </c:pt>
                <c:pt idx="5">
                  <c:v>Total</c:v>
                </c:pt>
              </c:strCache>
            </c:strRef>
          </c:cat>
          <c:val>
            <c:numRef>
              <c:f>'PEF June 2012'!$E$12:$J$12</c:f>
              <c:numCache>
                <c:formatCode>General</c:formatCode>
                <c:ptCount val="6"/>
                <c:pt idx="0">
                  <c:v>600</c:v>
                </c:pt>
                <c:pt idx="1">
                  <c:v>0</c:v>
                </c:pt>
                <c:pt idx="2">
                  <c:v>1500</c:v>
                </c:pt>
                <c:pt idx="3">
                  <c:v>250</c:v>
                </c:pt>
                <c:pt idx="4">
                  <c:v>0</c:v>
                </c:pt>
                <c:pt idx="5">
                  <c:v>2350</c:v>
                </c:pt>
              </c:numCache>
            </c:numRef>
          </c:val>
          <c:extLst>
            <c:ext xmlns:c16="http://schemas.microsoft.com/office/drawing/2014/chart" uri="{C3380CC4-5D6E-409C-BE32-E72D297353CC}">
              <c16:uniqueId val="{0000000C-25A6-4D8C-BFFB-DA68AF9107D0}"/>
            </c:ext>
          </c:extLst>
        </c:ser>
        <c:dLbls>
          <c:dLblPos val="outEnd"/>
          <c:showLegendKey val="0"/>
          <c:showVal val="1"/>
          <c:showCatName val="0"/>
          <c:showSerName val="0"/>
          <c:showPercent val="0"/>
          <c:showBubbleSize val="0"/>
        </c:dLbls>
        <c:gapWidth val="150"/>
        <c:axId val="-2087818280"/>
        <c:axId val="-2087815192"/>
      </c:barChart>
      <c:catAx>
        <c:axId val="-2087818280"/>
        <c:scaling>
          <c:orientation val="minMax"/>
        </c:scaling>
        <c:delete val="0"/>
        <c:axPos val="b"/>
        <c:numFmt formatCode="General" sourceLinked="0"/>
        <c:majorTickMark val="out"/>
        <c:minorTickMark val="none"/>
        <c:tickLblPos val="low"/>
        <c:txPr>
          <a:bodyPr rot="-5400000"/>
          <a:lstStyle/>
          <a:p>
            <a:pPr>
              <a:defRPr/>
            </a:pPr>
            <a:endParaRPr lang="sv-SE"/>
          </a:p>
        </c:txPr>
        <c:crossAx val="-2087815192"/>
        <c:crosses val="autoZero"/>
        <c:auto val="1"/>
        <c:lblAlgn val="ctr"/>
        <c:lblOffset val="100"/>
        <c:noMultiLvlLbl val="0"/>
      </c:catAx>
      <c:valAx>
        <c:axId val="-2087815192"/>
        <c:scaling>
          <c:orientation val="minMax"/>
          <c:max val="4000"/>
          <c:min val="-1000"/>
        </c:scaling>
        <c:delete val="0"/>
        <c:axPos val="l"/>
        <c:majorGridlines/>
        <c:numFmt formatCode="General" sourceLinked="1"/>
        <c:majorTickMark val="out"/>
        <c:minorTickMark val="none"/>
        <c:tickLblPos val="nextTo"/>
        <c:crossAx val="-2087818280"/>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0D97-4E30-B68A-03CF1779DB25}"/>
              </c:ext>
            </c:extLst>
          </c:dPt>
          <c:dPt>
            <c:idx val="1"/>
            <c:invertIfNegative val="0"/>
            <c:bubble3D val="0"/>
            <c:spPr>
              <a:solidFill>
                <a:srgbClr val="FFFF00"/>
              </a:solidFill>
            </c:spPr>
            <c:extLst>
              <c:ext xmlns:c16="http://schemas.microsoft.com/office/drawing/2014/chart" uri="{C3380CC4-5D6E-409C-BE32-E72D297353CC}">
                <c16:uniqueId val="{00000003-0D97-4E30-B68A-03CF1779DB25}"/>
              </c:ext>
            </c:extLst>
          </c:dPt>
          <c:dPt>
            <c:idx val="2"/>
            <c:invertIfNegative val="0"/>
            <c:bubble3D val="0"/>
            <c:spPr>
              <a:solidFill>
                <a:srgbClr val="FF0000"/>
              </a:solidFill>
            </c:spPr>
            <c:extLst>
              <c:ext xmlns:c16="http://schemas.microsoft.com/office/drawing/2014/chart" uri="{C3380CC4-5D6E-409C-BE32-E72D297353CC}">
                <c16:uniqueId val="{00000005-0D97-4E30-B68A-03CF1779DB25}"/>
              </c:ext>
            </c:extLst>
          </c:dPt>
          <c:dPt>
            <c:idx val="3"/>
            <c:invertIfNegative val="0"/>
            <c:bubble3D val="0"/>
            <c:spPr>
              <a:solidFill>
                <a:schemeClr val="tx2"/>
              </a:solidFill>
            </c:spPr>
            <c:extLst>
              <c:ext xmlns:c16="http://schemas.microsoft.com/office/drawing/2014/chart" uri="{C3380CC4-5D6E-409C-BE32-E72D297353CC}">
                <c16:uniqueId val="{00000007-0D97-4E30-B68A-03CF1779DB25}"/>
              </c:ext>
            </c:extLst>
          </c:dPt>
          <c:dPt>
            <c:idx val="4"/>
            <c:invertIfNegative val="0"/>
            <c:bubble3D val="0"/>
            <c:spPr>
              <a:solidFill>
                <a:schemeClr val="bg2"/>
              </a:solidFill>
            </c:spPr>
            <c:extLst>
              <c:ext xmlns:c16="http://schemas.microsoft.com/office/drawing/2014/chart" uri="{C3380CC4-5D6E-409C-BE32-E72D297353CC}">
                <c16:uniqueId val="{00000009-0D97-4E30-B68A-03CF1779DB25}"/>
              </c:ext>
            </c:extLst>
          </c:dPt>
          <c:dPt>
            <c:idx val="5"/>
            <c:invertIfNegative val="0"/>
            <c:bubble3D val="0"/>
            <c:spPr>
              <a:solidFill>
                <a:srgbClr val="000000"/>
              </a:solidFill>
            </c:spPr>
            <c:extLst>
              <c:ext xmlns:c16="http://schemas.microsoft.com/office/drawing/2014/chart" uri="{C3380CC4-5D6E-409C-BE32-E72D297353CC}">
                <c16:uniqueId val="{0000000B-0D97-4E30-B68A-03CF1779DB25}"/>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'Cut-off'!$E$7:$J$7</c:f>
              <c:strCache>
                <c:ptCount val="6"/>
                <c:pt idx="0">
                  <c:v>Virgin</c:v>
                </c:pt>
                <c:pt idx="1">
                  <c:v>Re-pulping</c:v>
                </c:pt>
                <c:pt idx="2">
                  <c:v>Paper making</c:v>
                </c:pt>
                <c:pt idx="3">
                  <c:v>Waste</c:v>
                </c:pt>
                <c:pt idx="4">
                  <c:v>Credit/ Debit</c:v>
                </c:pt>
                <c:pt idx="5">
                  <c:v>Total</c:v>
                </c:pt>
              </c:strCache>
            </c:strRef>
          </c:cat>
          <c:val>
            <c:numRef>
              <c:f>'Cut-off'!$E$13:$J$13</c:f>
              <c:numCache>
                <c:formatCode>General</c:formatCode>
                <c:ptCount val="6"/>
                <c:pt idx="0">
                  <c:v>300</c:v>
                </c:pt>
                <c:pt idx="1">
                  <c:v>150</c:v>
                </c:pt>
                <c:pt idx="2">
                  <c:v>1500</c:v>
                </c:pt>
                <c:pt idx="3">
                  <c:v>250</c:v>
                </c:pt>
                <c:pt idx="4">
                  <c:v>0</c:v>
                </c:pt>
                <c:pt idx="5">
                  <c:v>2200</c:v>
                </c:pt>
              </c:numCache>
            </c:numRef>
          </c:val>
          <c:extLst>
            <c:ext xmlns:c16="http://schemas.microsoft.com/office/drawing/2014/chart" uri="{C3380CC4-5D6E-409C-BE32-E72D297353CC}">
              <c16:uniqueId val="{0000000C-0D97-4E30-B68A-03CF1779DB25}"/>
            </c:ext>
          </c:extLst>
        </c:ser>
        <c:dLbls>
          <c:dLblPos val="outEnd"/>
          <c:showLegendKey val="0"/>
          <c:showVal val="1"/>
          <c:showCatName val="0"/>
          <c:showSerName val="0"/>
          <c:showPercent val="0"/>
          <c:showBubbleSize val="0"/>
        </c:dLbls>
        <c:gapWidth val="150"/>
        <c:axId val="-2086125192"/>
        <c:axId val="-2085940200"/>
      </c:barChart>
      <c:catAx>
        <c:axId val="-2086125192"/>
        <c:scaling>
          <c:orientation val="minMax"/>
        </c:scaling>
        <c:delete val="0"/>
        <c:axPos val="b"/>
        <c:numFmt formatCode="General" sourceLinked="0"/>
        <c:majorTickMark val="out"/>
        <c:minorTickMark val="none"/>
        <c:tickLblPos val="low"/>
        <c:txPr>
          <a:bodyPr rot="-5400000"/>
          <a:lstStyle/>
          <a:p>
            <a:pPr>
              <a:defRPr/>
            </a:pPr>
            <a:endParaRPr lang="sv-SE"/>
          </a:p>
        </c:txPr>
        <c:crossAx val="-2085940200"/>
        <c:crosses val="autoZero"/>
        <c:auto val="1"/>
        <c:lblAlgn val="ctr"/>
        <c:lblOffset val="100"/>
        <c:noMultiLvlLbl val="0"/>
      </c:catAx>
      <c:valAx>
        <c:axId val="-2085940200"/>
        <c:scaling>
          <c:orientation val="minMax"/>
          <c:max val="4000"/>
          <c:min val="-1000"/>
        </c:scaling>
        <c:delete val="0"/>
        <c:axPos val="l"/>
        <c:majorGridlines/>
        <c:numFmt formatCode="General" sourceLinked="1"/>
        <c:majorTickMark val="out"/>
        <c:minorTickMark val="none"/>
        <c:tickLblPos val="nextTo"/>
        <c:crossAx val="-208612519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2E25-4E77-80C3-F5FBA909BE96}"/>
              </c:ext>
            </c:extLst>
          </c:dPt>
          <c:dPt>
            <c:idx val="1"/>
            <c:invertIfNegative val="0"/>
            <c:bubble3D val="0"/>
            <c:spPr>
              <a:solidFill>
                <a:srgbClr val="FFFF00"/>
              </a:solidFill>
            </c:spPr>
            <c:extLst>
              <c:ext xmlns:c16="http://schemas.microsoft.com/office/drawing/2014/chart" uri="{C3380CC4-5D6E-409C-BE32-E72D297353CC}">
                <c16:uniqueId val="{00000003-2E25-4E77-80C3-F5FBA909BE96}"/>
              </c:ext>
            </c:extLst>
          </c:dPt>
          <c:dPt>
            <c:idx val="2"/>
            <c:invertIfNegative val="0"/>
            <c:bubble3D val="0"/>
            <c:spPr>
              <a:solidFill>
                <a:srgbClr val="FF0000"/>
              </a:solidFill>
            </c:spPr>
            <c:extLst>
              <c:ext xmlns:c16="http://schemas.microsoft.com/office/drawing/2014/chart" uri="{C3380CC4-5D6E-409C-BE32-E72D297353CC}">
                <c16:uniqueId val="{00000005-2E25-4E77-80C3-F5FBA909BE96}"/>
              </c:ext>
            </c:extLst>
          </c:dPt>
          <c:dPt>
            <c:idx val="3"/>
            <c:invertIfNegative val="0"/>
            <c:bubble3D val="0"/>
            <c:spPr>
              <a:solidFill>
                <a:schemeClr val="tx2"/>
              </a:solidFill>
            </c:spPr>
            <c:extLst>
              <c:ext xmlns:c16="http://schemas.microsoft.com/office/drawing/2014/chart" uri="{C3380CC4-5D6E-409C-BE32-E72D297353CC}">
                <c16:uniqueId val="{00000007-2E25-4E77-80C3-F5FBA909BE96}"/>
              </c:ext>
            </c:extLst>
          </c:dPt>
          <c:dPt>
            <c:idx val="4"/>
            <c:invertIfNegative val="0"/>
            <c:bubble3D val="0"/>
            <c:spPr>
              <a:solidFill>
                <a:schemeClr val="bg2"/>
              </a:solidFill>
            </c:spPr>
            <c:extLst>
              <c:ext xmlns:c16="http://schemas.microsoft.com/office/drawing/2014/chart" uri="{C3380CC4-5D6E-409C-BE32-E72D297353CC}">
                <c16:uniqueId val="{00000009-2E25-4E77-80C3-F5FBA909BE96}"/>
              </c:ext>
            </c:extLst>
          </c:dPt>
          <c:dPt>
            <c:idx val="5"/>
            <c:invertIfNegative val="0"/>
            <c:bubble3D val="0"/>
            <c:spPr>
              <a:solidFill>
                <a:srgbClr val="000000"/>
              </a:solidFill>
            </c:spPr>
            <c:extLst>
              <c:ext xmlns:c16="http://schemas.microsoft.com/office/drawing/2014/chart" uri="{C3380CC4-5D6E-409C-BE32-E72D297353CC}">
                <c16:uniqueId val="{0000000B-2E25-4E77-80C3-F5FBA909BE96}"/>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'PEF June 2012'!$E$7:$J$7</c:f>
              <c:strCache>
                <c:ptCount val="6"/>
                <c:pt idx="0">
                  <c:v>Virgin</c:v>
                </c:pt>
                <c:pt idx="1">
                  <c:v>Re-pulping</c:v>
                </c:pt>
                <c:pt idx="2">
                  <c:v>Paper making</c:v>
                </c:pt>
                <c:pt idx="3">
                  <c:v>Waste</c:v>
                </c:pt>
                <c:pt idx="4">
                  <c:v>Credit/ Debit</c:v>
                </c:pt>
                <c:pt idx="5">
                  <c:v>Total</c:v>
                </c:pt>
              </c:strCache>
            </c:strRef>
          </c:cat>
          <c:val>
            <c:numRef>
              <c:f>'PEF June 2012'!$E$13:$J$13</c:f>
              <c:numCache>
                <c:formatCode>General</c:formatCode>
                <c:ptCount val="6"/>
                <c:pt idx="0">
                  <c:v>300</c:v>
                </c:pt>
                <c:pt idx="1">
                  <c:v>150</c:v>
                </c:pt>
                <c:pt idx="2">
                  <c:v>1500</c:v>
                </c:pt>
                <c:pt idx="3">
                  <c:v>250</c:v>
                </c:pt>
                <c:pt idx="4">
                  <c:v>0</c:v>
                </c:pt>
                <c:pt idx="5">
                  <c:v>2200</c:v>
                </c:pt>
              </c:numCache>
            </c:numRef>
          </c:val>
          <c:extLst>
            <c:ext xmlns:c16="http://schemas.microsoft.com/office/drawing/2014/chart" uri="{C3380CC4-5D6E-409C-BE32-E72D297353CC}">
              <c16:uniqueId val="{0000000C-2E25-4E77-80C3-F5FBA909BE96}"/>
            </c:ext>
          </c:extLst>
        </c:ser>
        <c:dLbls>
          <c:dLblPos val="outEnd"/>
          <c:showLegendKey val="0"/>
          <c:showVal val="1"/>
          <c:showCatName val="0"/>
          <c:showSerName val="0"/>
          <c:showPercent val="0"/>
          <c:showBubbleSize val="0"/>
        </c:dLbls>
        <c:gapWidth val="150"/>
        <c:axId val="-2087851672"/>
        <c:axId val="-2087855496"/>
      </c:barChart>
      <c:catAx>
        <c:axId val="-2087851672"/>
        <c:scaling>
          <c:orientation val="minMax"/>
        </c:scaling>
        <c:delete val="0"/>
        <c:axPos val="b"/>
        <c:numFmt formatCode="General" sourceLinked="0"/>
        <c:majorTickMark val="out"/>
        <c:minorTickMark val="none"/>
        <c:tickLblPos val="low"/>
        <c:txPr>
          <a:bodyPr rot="-5400000"/>
          <a:lstStyle/>
          <a:p>
            <a:pPr>
              <a:defRPr/>
            </a:pPr>
            <a:endParaRPr lang="sv-SE"/>
          </a:p>
        </c:txPr>
        <c:crossAx val="-2087855496"/>
        <c:crosses val="autoZero"/>
        <c:auto val="1"/>
        <c:lblAlgn val="ctr"/>
        <c:lblOffset val="100"/>
        <c:noMultiLvlLbl val="0"/>
      </c:catAx>
      <c:valAx>
        <c:axId val="-2087855496"/>
        <c:scaling>
          <c:orientation val="minMax"/>
          <c:max val="4000"/>
          <c:min val="-1000"/>
        </c:scaling>
        <c:delete val="0"/>
        <c:axPos val="l"/>
        <c:majorGridlines/>
        <c:numFmt formatCode="General" sourceLinked="1"/>
        <c:majorTickMark val="out"/>
        <c:minorTickMark val="none"/>
        <c:tickLblPos val="nextTo"/>
        <c:crossAx val="-208785167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E575-4C82-A5C8-82AD9ED60FBA}"/>
              </c:ext>
            </c:extLst>
          </c:dPt>
          <c:dPt>
            <c:idx val="1"/>
            <c:invertIfNegative val="0"/>
            <c:bubble3D val="0"/>
            <c:spPr>
              <a:solidFill>
                <a:srgbClr val="FFFF00"/>
              </a:solidFill>
            </c:spPr>
            <c:extLst>
              <c:ext xmlns:c16="http://schemas.microsoft.com/office/drawing/2014/chart" uri="{C3380CC4-5D6E-409C-BE32-E72D297353CC}">
                <c16:uniqueId val="{00000003-E575-4C82-A5C8-82AD9ED60FBA}"/>
              </c:ext>
            </c:extLst>
          </c:dPt>
          <c:dPt>
            <c:idx val="2"/>
            <c:invertIfNegative val="0"/>
            <c:bubble3D val="0"/>
            <c:spPr>
              <a:solidFill>
                <a:srgbClr val="FF0000"/>
              </a:solidFill>
            </c:spPr>
            <c:extLst>
              <c:ext xmlns:c16="http://schemas.microsoft.com/office/drawing/2014/chart" uri="{C3380CC4-5D6E-409C-BE32-E72D297353CC}">
                <c16:uniqueId val="{00000005-E575-4C82-A5C8-82AD9ED60FBA}"/>
              </c:ext>
            </c:extLst>
          </c:dPt>
          <c:dPt>
            <c:idx val="3"/>
            <c:invertIfNegative val="0"/>
            <c:bubble3D val="0"/>
            <c:spPr>
              <a:solidFill>
                <a:schemeClr val="tx2"/>
              </a:solidFill>
            </c:spPr>
            <c:extLst>
              <c:ext xmlns:c16="http://schemas.microsoft.com/office/drawing/2014/chart" uri="{C3380CC4-5D6E-409C-BE32-E72D297353CC}">
                <c16:uniqueId val="{00000007-E575-4C82-A5C8-82AD9ED60FBA}"/>
              </c:ext>
            </c:extLst>
          </c:dPt>
          <c:dPt>
            <c:idx val="4"/>
            <c:invertIfNegative val="0"/>
            <c:bubble3D val="0"/>
            <c:spPr>
              <a:solidFill>
                <a:schemeClr val="bg2"/>
              </a:solidFill>
            </c:spPr>
            <c:extLst>
              <c:ext xmlns:c16="http://schemas.microsoft.com/office/drawing/2014/chart" uri="{C3380CC4-5D6E-409C-BE32-E72D297353CC}">
                <c16:uniqueId val="{00000009-E575-4C82-A5C8-82AD9ED60FBA}"/>
              </c:ext>
            </c:extLst>
          </c:dPt>
          <c:dPt>
            <c:idx val="5"/>
            <c:invertIfNegative val="0"/>
            <c:bubble3D val="0"/>
            <c:spPr>
              <a:solidFill>
                <a:srgbClr val="000000"/>
              </a:solidFill>
            </c:spPr>
            <c:extLst>
              <c:ext xmlns:c16="http://schemas.microsoft.com/office/drawing/2014/chart" uri="{C3380CC4-5D6E-409C-BE32-E72D297353CC}">
                <c16:uniqueId val="{0000000B-E575-4C82-A5C8-82AD9ED60FBA}"/>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'PEF June 2012'!$E$7:$J$7</c:f>
              <c:strCache>
                <c:ptCount val="6"/>
                <c:pt idx="0">
                  <c:v>Virgin</c:v>
                </c:pt>
                <c:pt idx="1">
                  <c:v>Re-pulping</c:v>
                </c:pt>
                <c:pt idx="2">
                  <c:v>Paper making</c:v>
                </c:pt>
                <c:pt idx="3">
                  <c:v>Waste</c:v>
                </c:pt>
                <c:pt idx="4">
                  <c:v>Credit/ Debit</c:v>
                </c:pt>
                <c:pt idx="5">
                  <c:v>Total</c:v>
                </c:pt>
              </c:strCache>
            </c:strRef>
          </c:cat>
          <c:val>
            <c:numRef>
              <c:f>'PEF June 2012'!$E$14:$J$14</c:f>
              <c:numCache>
                <c:formatCode>General</c:formatCode>
                <c:ptCount val="6"/>
                <c:pt idx="0">
                  <c:v>0</c:v>
                </c:pt>
                <c:pt idx="1">
                  <c:v>300</c:v>
                </c:pt>
                <c:pt idx="2">
                  <c:v>1500</c:v>
                </c:pt>
                <c:pt idx="3">
                  <c:v>250</c:v>
                </c:pt>
                <c:pt idx="4">
                  <c:v>0</c:v>
                </c:pt>
                <c:pt idx="5">
                  <c:v>2050</c:v>
                </c:pt>
              </c:numCache>
            </c:numRef>
          </c:val>
          <c:extLst>
            <c:ext xmlns:c16="http://schemas.microsoft.com/office/drawing/2014/chart" uri="{C3380CC4-5D6E-409C-BE32-E72D297353CC}">
              <c16:uniqueId val="{0000000C-E575-4C82-A5C8-82AD9ED60FBA}"/>
            </c:ext>
          </c:extLst>
        </c:ser>
        <c:dLbls>
          <c:dLblPos val="outEnd"/>
          <c:showLegendKey val="0"/>
          <c:showVal val="1"/>
          <c:showCatName val="0"/>
          <c:showSerName val="0"/>
          <c:showPercent val="0"/>
          <c:showBubbleSize val="0"/>
        </c:dLbls>
        <c:gapWidth val="150"/>
        <c:axId val="-2087894680"/>
        <c:axId val="-2087891592"/>
      </c:barChart>
      <c:catAx>
        <c:axId val="-2087894680"/>
        <c:scaling>
          <c:orientation val="minMax"/>
        </c:scaling>
        <c:delete val="0"/>
        <c:axPos val="b"/>
        <c:numFmt formatCode="General" sourceLinked="0"/>
        <c:majorTickMark val="out"/>
        <c:minorTickMark val="none"/>
        <c:tickLblPos val="low"/>
        <c:txPr>
          <a:bodyPr rot="-5400000"/>
          <a:lstStyle/>
          <a:p>
            <a:pPr>
              <a:defRPr/>
            </a:pPr>
            <a:endParaRPr lang="sv-SE"/>
          </a:p>
        </c:txPr>
        <c:crossAx val="-2087891592"/>
        <c:crosses val="autoZero"/>
        <c:auto val="1"/>
        <c:lblAlgn val="ctr"/>
        <c:lblOffset val="100"/>
        <c:noMultiLvlLbl val="0"/>
      </c:catAx>
      <c:valAx>
        <c:axId val="-2087891592"/>
        <c:scaling>
          <c:orientation val="minMax"/>
          <c:max val="4000"/>
          <c:min val="-1000"/>
        </c:scaling>
        <c:delete val="0"/>
        <c:axPos val="l"/>
        <c:majorGridlines/>
        <c:numFmt formatCode="General" sourceLinked="1"/>
        <c:majorTickMark val="out"/>
        <c:minorTickMark val="none"/>
        <c:tickLblPos val="nextTo"/>
        <c:crossAx val="-2087894680"/>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78A7-4813-8586-4ED7441F2695}"/>
              </c:ext>
            </c:extLst>
          </c:dPt>
          <c:dPt>
            <c:idx val="1"/>
            <c:invertIfNegative val="0"/>
            <c:bubble3D val="0"/>
            <c:spPr>
              <a:solidFill>
                <a:srgbClr val="FFFF00"/>
              </a:solidFill>
            </c:spPr>
            <c:extLst>
              <c:ext xmlns:c16="http://schemas.microsoft.com/office/drawing/2014/chart" uri="{C3380CC4-5D6E-409C-BE32-E72D297353CC}">
                <c16:uniqueId val="{00000003-78A7-4813-8586-4ED7441F2695}"/>
              </c:ext>
            </c:extLst>
          </c:dPt>
          <c:dPt>
            <c:idx val="2"/>
            <c:invertIfNegative val="0"/>
            <c:bubble3D val="0"/>
            <c:spPr>
              <a:solidFill>
                <a:srgbClr val="FF0000"/>
              </a:solidFill>
            </c:spPr>
            <c:extLst>
              <c:ext xmlns:c16="http://schemas.microsoft.com/office/drawing/2014/chart" uri="{C3380CC4-5D6E-409C-BE32-E72D297353CC}">
                <c16:uniqueId val="{00000005-78A7-4813-8586-4ED7441F2695}"/>
              </c:ext>
            </c:extLst>
          </c:dPt>
          <c:dPt>
            <c:idx val="3"/>
            <c:invertIfNegative val="0"/>
            <c:bubble3D val="0"/>
            <c:spPr>
              <a:solidFill>
                <a:schemeClr val="tx2"/>
              </a:solidFill>
            </c:spPr>
            <c:extLst>
              <c:ext xmlns:c16="http://schemas.microsoft.com/office/drawing/2014/chart" uri="{C3380CC4-5D6E-409C-BE32-E72D297353CC}">
                <c16:uniqueId val="{00000007-78A7-4813-8586-4ED7441F2695}"/>
              </c:ext>
            </c:extLst>
          </c:dPt>
          <c:dPt>
            <c:idx val="4"/>
            <c:invertIfNegative val="0"/>
            <c:bubble3D val="0"/>
            <c:spPr>
              <a:solidFill>
                <a:schemeClr val="bg2"/>
              </a:solidFill>
            </c:spPr>
            <c:extLst>
              <c:ext xmlns:c16="http://schemas.microsoft.com/office/drawing/2014/chart" uri="{C3380CC4-5D6E-409C-BE32-E72D297353CC}">
                <c16:uniqueId val="{00000009-78A7-4813-8586-4ED7441F2695}"/>
              </c:ext>
            </c:extLst>
          </c:dPt>
          <c:dPt>
            <c:idx val="5"/>
            <c:invertIfNegative val="0"/>
            <c:bubble3D val="0"/>
            <c:spPr>
              <a:solidFill>
                <a:srgbClr val="000000"/>
              </a:solidFill>
            </c:spPr>
            <c:extLst>
              <c:ext xmlns:c16="http://schemas.microsoft.com/office/drawing/2014/chart" uri="{C3380CC4-5D6E-409C-BE32-E72D297353CC}">
                <c16:uniqueId val="{0000000B-78A7-4813-8586-4ED7441F2695}"/>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'PEF June 2012'!$E$7:$J$7</c:f>
              <c:strCache>
                <c:ptCount val="6"/>
                <c:pt idx="0">
                  <c:v>Virgin</c:v>
                </c:pt>
                <c:pt idx="1">
                  <c:v>Re-pulping</c:v>
                </c:pt>
                <c:pt idx="2">
                  <c:v>Paper making</c:v>
                </c:pt>
                <c:pt idx="3">
                  <c:v>Waste</c:v>
                </c:pt>
                <c:pt idx="4">
                  <c:v>Credit/ Debit</c:v>
                </c:pt>
                <c:pt idx="5">
                  <c:v>Total</c:v>
                </c:pt>
              </c:strCache>
            </c:strRef>
          </c:cat>
          <c:val>
            <c:numRef>
              <c:f>'PEF June 2012'!$E$15:$J$15</c:f>
              <c:numCache>
                <c:formatCode>General</c:formatCode>
                <c:ptCount val="6"/>
                <c:pt idx="0">
                  <c:v>600</c:v>
                </c:pt>
                <c:pt idx="1">
                  <c:v>0</c:v>
                </c:pt>
                <c:pt idx="2">
                  <c:v>1500</c:v>
                </c:pt>
                <c:pt idx="3">
                  <c:v>0</c:v>
                </c:pt>
                <c:pt idx="4">
                  <c:v>0</c:v>
                </c:pt>
                <c:pt idx="5">
                  <c:v>2100</c:v>
                </c:pt>
              </c:numCache>
            </c:numRef>
          </c:val>
          <c:extLst>
            <c:ext xmlns:c16="http://schemas.microsoft.com/office/drawing/2014/chart" uri="{C3380CC4-5D6E-409C-BE32-E72D297353CC}">
              <c16:uniqueId val="{0000000C-78A7-4813-8586-4ED7441F2695}"/>
            </c:ext>
          </c:extLst>
        </c:ser>
        <c:dLbls>
          <c:dLblPos val="outEnd"/>
          <c:showLegendKey val="0"/>
          <c:showVal val="1"/>
          <c:showCatName val="0"/>
          <c:showSerName val="0"/>
          <c:showPercent val="0"/>
          <c:showBubbleSize val="0"/>
        </c:dLbls>
        <c:gapWidth val="150"/>
        <c:axId val="-2087926120"/>
        <c:axId val="-2087923032"/>
      </c:barChart>
      <c:catAx>
        <c:axId val="-2087926120"/>
        <c:scaling>
          <c:orientation val="minMax"/>
        </c:scaling>
        <c:delete val="0"/>
        <c:axPos val="b"/>
        <c:numFmt formatCode="General" sourceLinked="0"/>
        <c:majorTickMark val="out"/>
        <c:minorTickMark val="none"/>
        <c:tickLblPos val="low"/>
        <c:txPr>
          <a:bodyPr rot="-5400000"/>
          <a:lstStyle/>
          <a:p>
            <a:pPr>
              <a:defRPr/>
            </a:pPr>
            <a:endParaRPr lang="sv-SE"/>
          </a:p>
        </c:txPr>
        <c:crossAx val="-2087923032"/>
        <c:crosses val="autoZero"/>
        <c:auto val="1"/>
        <c:lblAlgn val="ctr"/>
        <c:lblOffset val="100"/>
        <c:noMultiLvlLbl val="0"/>
      </c:catAx>
      <c:valAx>
        <c:axId val="-2087923032"/>
        <c:scaling>
          <c:orientation val="minMax"/>
          <c:max val="4000"/>
          <c:min val="-1000"/>
        </c:scaling>
        <c:delete val="0"/>
        <c:axPos val="l"/>
        <c:majorGridlines/>
        <c:numFmt formatCode="General" sourceLinked="1"/>
        <c:majorTickMark val="out"/>
        <c:minorTickMark val="none"/>
        <c:tickLblPos val="nextTo"/>
        <c:crossAx val="-2087926120"/>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A0D2-4098-B9D5-CB9AF83611D2}"/>
              </c:ext>
            </c:extLst>
          </c:dPt>
          <c:dPt>
            <c:idx val="1"/>
            <c:invertIfNegative val="0"/>
            <c:bubble3D val="0"/>
            <c:spPr>
              <a:solidFill>
                <a:srgbClr val="FFFF00"/>
              </a:solidFill>
            </c:spPr>
            <c:extLst>
              <c:ext xmlns:c16="http://schemas.microsoft.com/office/drawing/2014/chart" uri="{C3380CC4-5D6E-409C-BE32-E72D297353CC}">
                <c16:uniqueId val="{00000003-A0D2-4098-B9D5-CB9AF83611D2}"/>
              </c:ext>
            </c:extLst>
          </c:dPt>
          <c:dPt>
            <c:idx val="2"/>
            <c:invertIfNegative val="0"/>
            <c:bubble3D val="0"/>
            <c:spPr>
              <a:solidFill>
                <a:srgbClr val="FF0000"/>
              </a:solidFill>
            </c:spPr>
            <c:extLst>
              <c:ext xmlns:c16="http://schemas.microsoft.com/office/drawing/2014/chart" uri="{C3380CC4-5D6E-409C-BE32-E72D297353CC}">
                <c16:uniqueId val="{00000005-A0D2-4098-B9D5-CB9AF83611D2}"/>
              </c:ext>
            </c:extLst>
          </c:dPt>
          <c:dPt>
            <c:idx val="3"/>
            <c:invertIfNegative val="0"/>
            <c:bubble3D val="0"/>
            <c:spPr>
              <a:solidFill>
                <a:schemeClr val="tx2"/>
              </a:solidFill>
            </c:spPr>
            <c:extLst>
              <c:ext xmlns:c16="http://schemas.microsoft.com/office/drawing/2014/chart" uri="{C3380CC4-5D6E-409C-BE32-E72D297353CC}">
                <c16:uniqueId val="{00000007-A0D2-4098-B9D5-CB9AF83611D2}"/>
              </c:ext>
            </c:extLst>
          </c:dPt>
          <c:dPt>
            <c:idx val="4"/>
            <c:invertIfNegative val="0"/>
            <c:bubble3D val="0"/>
            <c:spPr>
              <a:solidFill>
                <a:schemeClr val="bg2"/>
              </a:solidFill>
            </c:spPr>
            <c:extLst>
              <c:ext xmlns:c16="http://schemas.microsoft.com/office/drawing/2014/chart" uri="{C3380CC4-5D6E-409C-BE32-E72D297353CC}">
                <c16:uniqueId val="{00000009-A0D2-4098-B9D5-CB9AF83611D2}"/>
              </c:ext>
            </c:extLst>
          </c:dPt>
          <c:dPt>
            <c:idx val="5"/>
            <c:invertIfNegative val="0"/>
            <c:bubble3D val="0"/>
            <c:spPr>
              <a:solidFill>
                <a:srgbClr val="000000"/>
              </a:solidFill>
            </c:spPr>
            <c:extLst>
              <c:ext xmlns:c16="http://schemas.microsoft.com/office/drawing/2014/chart" uri="{C3380CC4-5D6E-409C-BE32-E72D297353CC}">
                <c16:uniqueId val="{0000000B-A0D2-4098-B9D5-CB9AF83611D2}"/>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'PEF June 2012'!$E$7:$J$7</c:f>
              <c:strCache>
                <c:ptCount val="6"/>
                <c:pt idx="0">
                  <c:v>Virgin</c:v>
                </c:pt>
                <c:pt idx="1">
                  <c:v>Re-pulping</c:v>
                </c:pt>
                <c:pt idx="2">
                  <c:v>Paper making</c:v>
                </c:pt>
                <c:pt idx="3">
                  <c:v>Waste</c:v>
                </c:pt>
                <c:pt idx="4">
                  <c:v>Credit/ Debit</c:v>
                </c:pt>
                <c:pt idx="5">
                  <c:v>Total</c:v>
                </c:pt>
              </c:strCache>
            </c:strRef>
          </c:cat>
          <c:val>
            <c:numRef>
              <c:f>'PEF June 2012'!$E$16:$J$16</c:f>
              <c:numCache>
                <c:formatCode>General</c:formatCode>
                <c:ptCount val="6"/>
                <c:pt idx="0">
                  <c:v>300</c:v>
                </c:pt>
                <c:pt idx="1">
                  <c:v>150</c:v>
                </c:pt>
                <c:pt idx="2">
                  <c:v>1500</c:v>
                </c:pt>
                <c:pt idx="3">
                  <c:v>0</c:v>
                </c:pt>
                <c:pt idx="4">
                  <c:v>0</c:v>
                </c:pt>
                <c:pt idx="5">
                  <c:v>1950</c:v>
                </c:pt>
              </c:numCache>
            </c:numRef>
          </c:val>
          <c:extLst>
            <c:ext xmlns:c16="http://schemas.microsoft.com/office/drawing/2014/chart" uri="{C3380CC4-5D6E-409C-BE32-E72D297353CC}">
              <c16:uniqueId val="{0000000C-A0D2-4098-B9D5-CB9AF83611D2}"/>
            </c:ext>
          </c:extLst>
        </c:ser>
        <c:dLbls>
          <c:dLblPos val="outEnd"/>
          <c:showLegendKey val="0"/>
          <c:showVal val="1"/>
          <c:showCatName val="0"/>
          <c:showSerName val="0"/>
          <c:showPercent val="0"/>
          <c:showBubbleSize val="0"/>
        </c:dLbls>
        <c:gapWidth val="150"/>
        <c:axId val="-2087970216"/>
        <c:axId val="-2087967128"/>
      </c:barChart>
      <c:catAx>
        <c:axId val="-2087970216"/>
        <c:scaling>
          <c:orientation val="minMax"/>
        </c:scaling>
        <c:delete val="0"/>
        <c:axPos val="b"/>
        <c:numFmt formatCode="General" sourceLinked="0"/>
        <c:majorTickMark val="out"/>
        <c:minorTickMark val="none"/>
        <c:tickLblPos val="low"/>
        <c:txPr>
          <a:bodyPr rot="-5400000"/>
          <a:lstStyle/>
          <a:p>
            <a:pPr>
              <a:defRPr/>
            </a:pPr>
            <a:endParaRPr lang="sv-SE"/>
          </a:p>
        </c:txPr>
        <c:crossAx val="-2087967128"/>
        <c:crosses val="autoZero"/>
        <c:auto val="1"/>
        <c:lblAlgn val="ctr"/>
        <c:lblOffset val="100"/>
        <c:noMultiLvlLbl val="0"/>
      </c:catAx>
      <c:valAx>
        <c:axId val="-2087967128"/>
        <c:scaling>
          <c:orientation val="minMax"/>
          <c:max val="4000"/>
          <c:min val="-1000"/>
        </c:scaling>
        <c:delete val="0"/>
        <c:axPos val="l"/>
        <c:majorGridlines/>
        <c:numFmt formatCode="General" sourceLinked="1"/>
        <c:majorTickMark val="out"/>
        <c:minorTickMark val="none"/>
        <c:tickLblPos val="nextTo"/>
        <c:crossAx val="-208797021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B16E-43AE-8FC7-EFF4A769ADCC}"/>
              </c:ext>
            </c:extLst>
          </c:dPt>
          <c:dPt>
            <c:idx val="1"/>
            <c:invertIfNegative val="0"/>
            <c:bubble3D val="0"/>
            <c:spPr>
              <a:solidFill>
                <a:srgbClr val="FFFF00"/>
              </a:solidFill>
            </c:spPr>
            <c:extLst>
              <c:ext xmlns:c16="http://schemas.microsoft.com/office/drawing/2014/chart" uri="{C3380CC4-5D6E-409C-BE32-E72D297353CC}">
                <c16:uniqueId val="{00000003-B16E-43AE-8FC7-EFF4A769ADCC}"/>
              </c:ext>
            </c:extLst>
          </c:dPt>
          <c:dPt>
            <c:idx val="2"/>
            <c:invertIfNegative val="0"/>
            <c:bubble3D val="0"/>
            <c:spPr>
              <a:solidFill>
                <a:srgbClr val="FF0000"/>
              </a:solidFill>
            </c:spPr>
            <c:extLst>
              <c:ext xmlns:c16="http://schemas.microsoft.com/office/drawing/2014/chart" uri="{C3380CC4-5D6E-409C-BE32-E72D297353CC}">
                <c16:uniqueId val="{00000005-B16E-43AE-8FC7-EFF4A769ADCC}"/>
              </c:ext>
            </c:extLst>
          </c:dPt>
          <c:dPt>
            <c:idx val="3"/>
            <c:invertIfNegative val="0"/>
            <c:bubble3D val="0"/>
            <c:spPr>
              <a:solidFill>
                <a:schemeClr val="tx2"/>
              </a:solidFill>
            </c:spPr>
            <c:extLst>
              <c:ext xmlns:c16="http://schemas.microsoft.com/office/drawing/2014/chart" uri="{C3380CC4-5D6E-409C-BE32-E72D297353CC}">
                <c16:uniqueId val="{00000007-B16E-43AE-8FC7-EFF4A769ADCC}"/>
              </c:ext>
            </c:extLst>
          </c:dPt>
          <c:dPt>
            <c:idx val="4"/>
            <c:invertIfNegative val="0"/>
            <c:bubble3D val="0"/>
            <c:spPr>
              <a:solidFill>
                <a:schemeClr val="bg2"/>
              </a:solidFill>
            </c:spPr>
            <c:extLst>
              <c:ext xmlns:c16="http://schemas.microsoft.com/office/drawing/2014/chart" uri="{C3380CC4-5D6E-409C-BE32-E72D297353CC}">
                <c16:uniqueId val="{00000009-B16E-43AE-8FC7-EFF4A769ADCC}"/>
              </c:ext>
            </c:extLst>
          </c:dPt>
          <c:dPt>
            <c:idx val="5"/>
            <c:invertIfNegative val="0"/>
            <c:bubble3D val="0"/>
            <c:spPr>
              <a:solidFill>
                <a:srgbClr val="000000"/>
              </a:solidFill>
            </c:spPr>
            <c:extLst>
              <c:ext xmlns:c16="http://schemas.microsoft.com/office/drawing/2014/chart" uri="{C3380CC4-5D6E-409C-BE32-E72D297353CC}">
                <c16:uniqueId val="{0000000B-B16E-43AE-8FC7-EFF4A769ADCC}"/>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'PEF June 2012'!$E$7:$J$7</c:f>
              <c:strCache>
                <c:ptCount val="6"/>
                <c:pt idx="0">
                  <c:v>Virgin</c:v>
                </c:pt>
                <c:pt idx="1">
                  <c:v>Re-pulping</c:v>
                </c:pt>
                <c:pt idx="2">
                  <c:v>Paper making</c:v>
                </c:pt>
                <c:pt idx="3">
                  <c:v>Waste</c:v>
                </c:pt>
                <c:pt idx="4">
                  <c:v>Credit/ Debit</c:v>
                </c:pt>
                <c:pt idx="5">
                  <c:v>Total</c:v>
                </c:pt>
              </c:strCache>
            </c:strRef>
          </c:cat>
          <c:val>
            <c:numRef>
              <c:f>'PEF June 2012'!$E$17:$J$17</c:f>
              <c:numCache>
                <c:formatCode>General</c:formatCode>
                <c:ptCount val="6"/>
                <c:pt idx="0">
                  <c:v>0</c:v>
                </c:pt>
                <c:pt idx="1">
                  <c:v>300</c:v>
                </c:pt>
                <c:pt idx="2">
                  <c:v>1500</c:v>
                </c:pt>
                <c:pt idx="3">
                  <c:v>0</c:v>
                </c:pt>
                <c:pt idx="4">
                  <c:v>0</c:v>
                </c:pt>
                <c:pt idx="5">
                  <c:v>1800</c:v>
                </c:pt>
              </c:numCache>
            </c:numRef>
          </c:val>
          <c:extLst>
            <c:ext xmlns:c16="http://schemas.microsoft.com/office/drawing/2014/chart" uri="{C3380CC4-5D6E-409C-BE32-E72D297353CC}">
              <c16:uniqueId val="{0000000C-B16E-43AE-8FC7-EFF4A769ADCC}"/>
            </c:ext>
          </c:extLst>
        </c:ser>
        <c:dLbls>
          <c:dLblPos val="outEnd"/>
          <c:showLegendKey val="0"/>
          <c:showVal val="1"/>
          <c:showCatName val="0"/>
          <c:showSerName val="0"/>
          <c:showPercent val="0"/>
          <c:showBubbleSize val="0"/>
        </c:dLbls>
        <c:gapWidth val="150"/>
        <c:axId val="-2088013176"/>
        <c:axId val="-2088010088"/>
      </c:barChart>
      <c:catAx>
        <c:axId val="-2088013176"/>
        <c:scaling>
          <c:orientation val="minMax"/>
        </c:scaling>
        <c:delete val="0"/>
        <c:axPos val="b"/>
        <c:numFmt formatCode="General" sourceLinked="0"/>
        <c:majorTickMark val="out"/>
        <c:minorTickMark val="none"/>
        <c:tickLblPos val="low"/>
        <c:txPr>
          <a:bodyPr rot="-5400000"/>
          <a:lstStyle/>
          <a:p>
            <a:pPr>
              <a:defRPr/>
            </a:pPr>
            <a:endParaRPr lang="sv-SE"/>
          </a:p>
        </c:txPr>
        <c:crossAx val="-2088010088"/>
        <c:crosses val="autoZero"/>
        <c:auto val="1"/>
        <c:lblAlgn val="ctr"/>
        <c:lblOffset val="100"/>
        <c:noMultiLvlLbl val="0"/>
      </c:catAx>
      <c:valAx>
        <c:axId val="-2088010088"/>
        <c:scaling>
          <c:orientation val="minMax"/>
          <c:max val="4000"/>
          <c:min val="-1000"/>
        </c:scaling>
        <c:delete val="0"/>
        <c:axPos val="l"/>
        <c:majorGridlines/>
        <c:numFmt formatCode="General" sourceLinked="1"/>
        <c:majorTickMark val="out"/>
        <c:minorTickMark val="none"/>
        <c:tickLblPos val="nextTo"/>
        <c:crossAx val="-208801317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3777-42EF-9F31-182F63498030}"/>
              </c:ext>
            </c:extLst>
          </c:dPt>
          <c:dPt>
            <c:idx val="1"/>
            <c:invertIfNegative val="0"/>
            <c:bubble3D val="0"/>
            <c:spPr>
              <a:solidFill>
                <a:srgbClr val="FFFF00"/>
              </a:solidFill>
            </c:spPr>
            <c:extLst>
              <c:ext xmlns:c16="http://schemas.microsoft.com/office/drawing/2014/chart" uri="{C3380CC4-5D6E-409C-BE32-E72D297353CC}">
                <c16:uniqueId val="{00000003-3777-42EF-9F31-182F63498030}"/>
              </c:ext>
            </c:extLst>
          </c:dPt>
          <c:dPt>
            <c:idx val="2"/>
            <c:invertIfNegative val="0"/>
            <c:bubble3D val="0"/>
            <c:spPr>
              <a:solidFill>
                <a:srgbClr val="FF0000"/>
              </a:solidFill>
            </c:spPr>
            <c:extLst>
              <c:ext xmlns:c16="http://schemas.microsoft.com/office/drawing/2014/chart" uri="{C3380CC4-5D6E-409C-BE32-E72D297353CC}">
                <c16:uniqueId val="{00000005-3777-42EF-9F31-182F63498030}"/>
              </c:ext>
            </c:extLst>
          </c:dPt>
          <c:dPt>
            <c:idx val="3"/>
            <c:invertIfNegative val="0"/>
            <c:bubble3D val="0"/>
            <c:spPr>
              <a:solidFill>
                <a:schemeClr val="tx2"/>
              </a:solidFill>
            </c:spPr>
            <c:extLst>
              <c:ext xmlns:c16="http://schemas.microsoft.com/office/drawing/2014/chart" uri="{C3380CC4-5D6E-409C-BE32-E72D297353CC}">
                <c16:uniqueId val="{00000007-3777-42EF-9F31-182F63498030}"/>
              </c:ext>
            </c:extLst>
          </c:dPt>
          <c:dPt>
            <c:idx val="4"/>
            <c:invertIfNegative val="0"/>
            <c:bubble3D val="0"/>
            <c:spPr>
              <a:solidFill>
                <a:schemeClr val="bg2"/>
              </a:solidFill>
            </c:spPr>
            <c:extLst>
              <c:ext xmlns:c16="http://schemas.microsoft.com/office/drawing/2014/chart" uri="{C3380CC4-5D6E-409C-BE32-E72D297353CC}">
                <c16:uniqueId val="{00000009-3777-42EF-9F31-182F63498030}"/>
              </c:ext>
            </c:extLst>
          </c:dPt>
          <c:dPt>
            <c:idx val="5"/>
            <c:invertIfNegative val="0"/>
            <c:bubble3D val="0"/>
            <c:spPr>
              <a:solidFill>
                <a:srgbClr val="000000"/>
              </a:solidFill>
            </c:spPr>
            <c:extLst>
              <c:ext xmlns:c16="http://schemas.microsoft.com/office/drawing/2014/chart" uri="{C3380CC4-5D6E-409C-BE32-E72D297353CC}">
                <c16:uniqueId val="{0000000B-3777-42EF-9F31-182F63498030}"/>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'PEF April 2013'!$E$7:$J$7</c:f>
              <c:strCache>
                <c:ptCount val="6"/>
                <c:pt idx="0">
                  <c:v>Virgin</c:v>
                </c:pt>
                <c:pt idx="1">
                  <c:v>Re-pulping</c:v>
                </c:pt>
                <c:pt idx="2">
                  <c:v>Paper making</c:v>
                </c:pt>
                <c:pt idx="3">
                  <c:v>Waste</c:v>
                </c:pt>
                <c:pt idx="4">
                  <c:v>Credit/ Debit</c:v>
                </c:pt>
                <c:pt idx="5">
                  <c:v>Total</c:v>
                </c:pt>
              </c:strCache>
            </c:strRef>
          </c:cat>
          <c:val>
            <c:numRef>
              <c:f>'PEF April 2013'!$E$9:$J$9</c:f>
              <c:numCache>
                <c:formatCode>General</c:formatCode>
                <c:ptCount val="6"/>
                <c:pt idx="0">
                  <c:v>600</c:v>
                </c:pt>
                <c:pt idx="1">
                  <c:v>0</c:v>
                </c:pt>
                <c:pt idx="2">
                  <c:v>1500</c:v>
                </c:pt>
                <c:pt idx="3">
                  <c:v>500</c:v>
                </c:pt>
                <c:pt idx="4" formatCode="0">
                  <c:v>0</c:v>
                </c:pt>
                <c:pt idx="5" formatCode="0">
                  <c:v>2600</c:v>
                </c:pt>
              </c:numCache>
            </c:numRef>
          </c:val>
          <c:extLst>
            <c:ext xmlns:c16="http://schemas.microsoft.com/office/drawing/2014/chart" uri="{C3380CC4-5D6E-409C-BE32-E72D297353CC}">
              <c16:uniqueId val="{0000000C-3777-42EF-9F31-182F63498030}"/>
            </c:ext>
          </c:extLst>
        </c:ser>
        <c:dLbls>
          <c:dLblPos val="outEnd"/>
          <c:showLegendKey val="0"/>
          <c:showVal val="1"/>
          <c:showCatName val="0"/>
          <c:showSerName val="0"/>
          <c:showPercent val="0"/>
          <c:showBubbleSize val="0"/>
        </c:dLbls>
        <c:gapWidth val="150"/>
        <c:axId val="-2123028536"/>
        <c:axId val="-2122900840"/>
      </c:barChart>
      <c:catAx>
        <c:axId val="-2123028536"/>
        <c:scaling>
          <c:orientation val="minMax"/>
        </c:scaling>
        <c:delete val="0"/>
        <c:axPos val="b"/>
        <c:numFmt formatCode="General" sourceLinked="0"/>
        <c:majorTickMark val="out"/>
        <c:minorTickMark val="none"/>
        <c:tickLblPos val="low"/>
        <c:txPr>
          <a:bodyPr rot="-5400000"/>
          <a:lstStyle/>
          <a:p>
            <a:pPr>
              <a:defRPr/>
            </a:pPr>
            <a:endParaRPr lang="sv-SE"/>
          </a:p>
        </c:txPr>
        <c:crossAx val="-2122900840"/>
        <c:crosses val="autoZero"/>
        <c:auto val="1"/>
        <c:lblAlgn val="ctr"/>
        <c:lblOffset val="100"/>
        <c:noMultiLvlLbl val="0"/>
      </c:catAx>
      <c:valAx>
        <c:axId val="-2122900840"/>
        <c:scaling>
          <c:orientation val="minMax"/>
          <c:max val="4000"/>
          <c:min val="-1000"/>
        </c:scaling>
        <c:delete val="0"/>
        <c:axPos val="l"/>
        <c:majorGridlines/>
        <c:numFmt formatCode="General" sourceLinked="1"/>
        <c:majorTickMark val="out"/>
        <c:minorTickMark val="none"/>
        <c:tickLblPos val="nextTo"/>
        <c:crossAx val="-212302853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9B9D-4688-B4D0-B68840A7BE86}"/>
              </c:ext>
            </c:extLst>
          </c:dPt>
          <c:dPt>
            <c:idx val="1"/>
            <c:invertIfNegative val="0"/>
            <c:bubble3D val="0"/>
            <c:spPr>
              <a:solidFill>
                <a:srgbClr val="FFFF00"/>
              </a:solidFill>
            </c:spPr>
            <c:extLst>
              <c:ext xmlns:c16="http://schemas.microsoft.com/office/drawing/2014/chart" uri="{C3380CC4-5D6E-409C-BE32-E72D297353CC}">
                <c16:uniqueId val="{00000003-9B9D-4688-B4D0-B68840A7BE86}"/>
              </c:ext>
            </c:extLst>
          </c:dPt>
          <c:dPt>
            <c:idx val="2"/>
            <c:invertIfNegative val="0"/>
            <c:bubble3D val="0"/>
            <c:spPr>
              <a:solidFill>
                <a:srgbClr val="FF0000"/>
              </a:solidFill>
            </c:spPr>
            <c:extLst>
              <c:ext xmlns:c16="http://schemas.microsoft.com/office/drawing/2014/chart" uri="{C3380CC4-5D6E-409C-BE32-E72D297353CC}">
                <c16:uniqueId val="{00000005-9B9D-4688-B4D0-B68840A7BE86}"/>
              </c:ext>
            </c:extLst>
          </c:dPt>
          <c:dPt>
            <c:idx val="3"/>
            <c:invertIfNegative val="0"/>
            <c:bubble3D val="0"/>
            <c:spPr>
              <a:solidFill>
                <a:schemeClr val="tx2"/>
              </a:solidFill>
            </c:spPr>
            <c:extLst>
              <c:ext xmlns:c16="http://schemas.microsoft.com/office/drawing/2014/chart" uri="{C3380CC4-5D6E-409C-BE32-E72D297353CC}">
                <c16:uniqueId val="{00000007-9B9D-4688-B4D0-B68840A7BE86}"/>
              </c:ext>
            </c:extLst>
          </c:dPt>
          <c:dPt>
            <c:idx val="4"/>
            <c:invertIfNegative val="0"/>
            <c:bubble3D val="0"/>
            <c:spPr>
              <a:solidFill>
                <a:schemeClr val="bg2"/>
              </a:solidFill>
            </c:spPr>
            <c:extLst>
              <c:ext xmlns:c16="http://schemas.microsoft.com/office/drawing/2014/chart" uri="{C3380CC4-5D6E-409C-BE32-E72D297353CC}">
                <c16:uniqueId val="{00000009-9B9D-4688-B4D0-B68840A7BE86}"/>
              </c:ext>
            </c:extLst>
          </c:dPt>
          <c:dPt>
            <c:idx val="5"/>
            <c:invertIfNegative val="0"/>
            <c:bubble3D val="0"/>
            <c:spPr>
              <a:solidFill>
                <a:srgbClr val="000000"/>
              </a:solidFill>
            </c:spPr>
            <c:extLst>
              <c:ext xmlns:c16="http://schemas.microsoft.com/office/drawing/2014/chart" uri="{C3380CC4-5D6E-409C-BE32-E72D297353CC}">
                <c16:uniqueId val="{0000000B-9B9D-4688-B4D0-B68840A7BE86}"/>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'PEF April 2013'!$E$7:$J$7</c:f>
              <c:strCache>
                <c:ptCount val="6"/>
                <c:pt idx="0">
                  <c:v>Virgin</c:v>
                </c:pt>
                <c:pt idx="1">
                  <c:v>Re-pulping</c:v>
                </c:pt>
                <c:pt idx="2">
                  <c:v>Paper making</c:v>
                </c:pt>
                <c:pt idx="3">
                  <c:v>Waste</c:v>
                </c:pt>
                <c:pt idx="4">
                  <c:v>Credit/ Debit</c:v>
                </c:pt>
                <c:pt idx="5">
                  <c:v>Total</c:v>
                </c:pt>
              </c:strCache>
            </c:strRef>
          </c:cat>
          <c:val>
            <c:numRef>
              <c:f>'PEF April 2013'!$E$10:$J$10</c:f>
              <c:numCache>
                <c:formatCode>General</c:formatCode>
                <c:ptCount val="6"/>
                <c:pt idx="0">
                  <c:v>450</c:v>
                </c:pt>
                <c:pt idx="1">
                  <c:v>75</c:v>
                </c:pt>
                <c:pt idx="2">
                  <c:v>1500</c:v>
                </c:pt>
                <c:pt idx="3">
                  <c:v>500</c:v>
                </c:pt>
                <c:pt idx="4" formatCode="0">
                  <c:v>-125</c:v>
                </c:pt>
                <c:pt idx="5" formatCode="0">
                  <c:v>2400</c:v>
                </c:pt>
              </c:numCache>
            </c:numRef>
          </c:val>
          <c:extLst>
            <c:ext xmlns:c16="http://schemas.microsoft.com/office/drawing/2014/chart" uri="{C3380CC4-5D6E-409C-BE32-E72D297353CC}">
              <c16:uniqueId val="{0000000C-9B9D-4688-B4D0-B68840A7BE86}"/>
            </c:ext>
          </c:extLst>
        </c:ser>
        <c:dLbls>
          <c:showLegendKey val="0"/>
          <c:showVal val="0"/>
          <c:showCatName val="0"/>
          <c:showSerName val="0"/>
          <c:showPercent val="0"/>
          <c:showBubbleSize val="0"/>
        </c:dLbls>
        <c:gapWidth val="150"/>
        <c:axId val="-2103844456"/>
        <c:axId val="-2123136664"/>
      </c:barChart>
      <c:catAx>
        <c:axId val="-2103844456"/>
        <c:scaling>
          <c:orientation val="minMax"/>
        </c:scaling>
        <c:delete val="0"/>
        <c:axPos val="b"/>
        <c:numFmt formatCode="General" sourceLinked="0"/>
        <c:majorTickMark val="out"/>
        <c:minorTickMark val="none"/>
        <c:tickLblPos val="low"/>
        <c:txPr>
          <a:bodyPr rot="-5400000"/>
          <a:lstStyle/>
          <a:p>
            <a:pPr>
              <a:defRPr/>
            </a:pPr>
            <a:endParaRPr lang="sv-SE"/>
          </a:p>
        </c:txPr>
        <c:crossAx val="-2123136664"/>
        <c:crosses val="autoZero"/>
        <c:auto val="1"/>
        <c:lblAlgn val="ctr"/>
        <c:lblOffset val="100"/>
        <c:noMultiLvlLbl val="0"/>
      </c:catAx>
      <c:valAx>
        <c:axId val="-2123136664"/>
        <c:scaling>
          <c:orientation val="minMax"/>
          <c:max val="4000"/>
          <c:min val="-1000"/>
        </c:scaling>
        <c:delete val="0"/>
        <c:axPos val="l"/>
        <c:majorGridlines/>
        <c:numFmt formatCode="General" sourceLinked="1"/>
        <c:majorTickMark val="out"/>
        <c:minorTickMark val="none"/>
        <c:tickLblPos val="nextTo"/>
        <c:crossAx val="-210384445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F481-4B32-86BC-34603A44FDD2}"/>
              </c:ext>
            </c:extLst>
          </c:dPt>
          <c:dPt>
            <c:idx val="1"/>
            <c:invertIfNegative val="0"/>
            <c:bubble3D val="0"/>
            <c:spPr>
              <a:solidFill>
                <a:srgbClr val="FFFF00"/>
              </a:solidFill>
            </c:spPr>
            <c:extLst>
              <c:ext xmlns:c16="http://schemas.microsoft.com/office/drawing/2014/chart" uri="{C3380CC4-5D6E-409C-BE32-E72D297353CC}">
                <c16:uniqueId val="{00000003-F481-4B32-86BC-34603A44FDD2}"/>
              </c:ext>
            </c:extLst>
          </c:dPt>
          <c:dPt>
            <c:idx val="2"/>
            <c:invertIfNegative val="0"/>
            <c:bubble3D val="0"/>
            <c:spPr>
              <a:solidFill>
                <a:srgbClr val="FF0000"/>
              </a:solidFill>
            </c:spPr>
            <c:extLst>
              <c:ext xmlns:c16="http://schemas.microsoft.com/office/drawing/2014/chart" uri="{C3380CC4-5D6E-409C-BE32-E72D297353CC}">
                <c16:uniqueId val="{00000005-F481-4B32-86BC-34603A44FDD2}"/>
              </c:ext>
            </c:extLst>
          </c:dPt>
          <c:dPt>
            <c:idx val="3"/>
            <c:invertIfNegative val="0"/>
            <c:bubble3D val="0"/>
            <c:spPr>
              <a:solidFill>
                <a:schemeClr val="tx2"/>
              </a:solidFill>
            </c:spPr>
            <c:extLst>
              <c:ext xmlns:c16="http://schemas.microsoft.com/office/drawing/2014/chart" uri="{C3380CC4-5D6E-409C-BE32-E72D297353CC}">
                <c16:uniqueId val="{00000007-F481-4B32-86BC-34603A44FDD2}"/>
              </c:ext>
            </c:extLst>
          </c:dPt>
          <c:dPt>
            <c:idx val="4"/>
            <c:invertIfNegative val="0"/>
            <c:bubble3D val="0"/>
            <c:spPr>
              <a:solidFill>
                <a:schemeClr val="bg2"/>
              </a:solidFill>
            </c:spPr>
            <c:extLst>
              <c:ext xmlns:c16="http://schemas.microsoft.com/office/drawing/2014/chart" uri="{C3380CC4-5D6E-409C-BE32-E72D297353CC}">
                <c16:uniqueId val="{00000009-F481-4B32-86BC-34603A44FDD2}"/>
              </c:ext>
            </c:extLst>
          </c:dPt>
          <c:dPt>
            <c:idx val="5"/>
            <c:invertIfNegative val="0"/>
            <c:bubble3D val="0"/>
            <c:spPr>
              <a:solidFill>
                <a:srgbClr val="000000"/>
              </a:solidFill>
            </c:spPr>
            <c:extLst>
              <c:ext xmlns:c16="http://schemas.microsoft.com/office/drawing/2014/chart" uri="{C3380CC4-5D6E-409C-BE32-E72D297353CC}">
                <c16:uniqueId val="{0000000B-F481-4B32-86BC-34603A44FDD2}"/>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'PEF April 2013'!$E$7:$J$7</c:f>
              <c:strCache>
                <c:ptCount val="6"/>
                <c:pt idx="0">
                  <c:v>Virgin</c:v>
                </c:pt>
                <c:pt idx="1">
                  <c:v>Re-pulping</c:v>
                </c:pt>
                <c:pt idx="2">
                  <c:v>Paper making</c:v>
                </c:pt>
                <c:pt idx="3">
                  <c:v>Waste</c:v>
                </c:pt>
                <c:pt idx="4">
                  <c:v>Credit/ Debit</c:v>
                </c:pt>
                <c:pt idx="5">
                  <c:v>Total</c:v>
                </c:pt>
              </c:strCache>
            </c:strRef>
          </c:cat>
          <c:val>
            <c:numRef>
              <c:f>'PEF April 2013'!$E$11:$J$11</c:f>
              <c:numCache>
                <c:formatCode>General</c:formatCode>
                <c:ptCount val="6"/>
                <c:pt idx="0">
                  <c:v>300</c:v>
                </c:pt>
                <c:pt idx="1">
                  <c:v>150</c:v>
                </c:pt>
                <c:pt idx="2">
                  <c:v>1500</c:v>
                </c:pt>
                <c:pt idx="3">
                  <c:v>500</c:v>
                </c:pt>
                <c:pt idx="4" formatCode="0">
                  <c:v>-250</c:v>
                </c:pt>
                <c:pt idx="5" formatCode="0">
                  <c:v>2200</c:v>
                </c:pt>
              </c:numCache>
            </c:numRef>
          </c:val>
          <c:extLst>
            <c:ext xmlns:c16="http://schemas.microsoft.com/office/drawing/2014/chart" uri="{C3380CC4-5D6E-409C-BE32-E72D297353CC}">
              <c16:uniqueId val="{0000000C-F481-4B32-86BC-34603A44FDD2}"/>
            </c:ext>
          </c:extLst>
        </c:ser>
        <c:dLbls>
          <c:showLegendKey val="0"/>
          <c:showVal val="0"/>
          <c:showCatName val="0"/>
          <c:showSerName val="0"/>
          <c:showPercent val="0"/>
          <c:showBubbleSize val="0"/>
        </c:dLbls>
        <c:gapWidth val="150"/>
        <c:axId val="-2103704376"/>
        <c:axId val="-2103689608"/>
      </c:barChart>
      <c:catAx>
        <c:axId val="-2103704376"/>
        <c:scaling>
          <c:orientation val="minMax"/>
        </c:scaling>
        <c:delete val="0"/>
        <c:axPos val="b"/>
        <c:numFmt formatCode="General" sourceLinked="0"/>
        <c:majorTickMark val="out"/>
        <c:minorTickMark val="none"/>
        <c:tickLblPos val="low"/>
        <c:txPr>
          <a:bodyPr rot="-5400000"/>
          <a:lstStyle/>
          <a:p>
            <a:pPr>
              <a:defRPr/>
            </a:pPr>
            <a:endParaRPr lang="sv-SE"/>
          </a:p>
        </c:txPr>
        <c:crossAx val="-2103689608"/>
        <c:crosses val="autoZero"/>
        <c:auto val="1"/>
        <c:lblAlgn val="ctr"/>
        <c:lblOffset val="100"/>
        <c:noMultiLvlLbl val="0"/>
      </c:catAx>
      <c:valAx>
        <c:axId val="-2103689608"/>
        <c:scaling>
          <c:orientation val="minMax"/>
          <c:max val="4000"/>
          <c:min val="-1000"/>
        </c:scaling>
        <c:delete val="0"/>
        <c:axPos val="l"/>
        <c:majorGridlines/>
        <c:numFmt formatCode="General" sourceLinked="1"/>
        <c:majorTickMark val="out"/>
        <c:minorTickMark val="none"/>
        <c:tickLblPos val="nextTo"/>
        <c:crossAx val="-210370437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6F9E-494F-8F09-BD8EE1E964E0}"/>
              </c:ext>
            </c:extLst>
          </c:dPt>
          <c:dPt>
            <c:idx val="1"/>
            <c:invertIfNegative val="0"/>
            <c:bubble3D val="0"/>
            <c:spPr>
              <a:solidFill>
                <a:srgbClr val="FFFF00"/>
              </a:solidFill>
            </c:spPr>
            <c:extLst>
              <c:ext xmlns:c16="http://schemas.microsoft.com/office/drawing/2014/chart" uri="{C3380CC4-5D6E-409C-BE32-E72D297353CC}">
                <c16:uniqueId val="{00000003-6F9E-494F-8F09-BD8EE1E964E0}"/>
              </c:ext>
            </c:extLst>
          </c:dPt>
          <c:dPt>
            <c:idx val="2"/>
            <c:invertIfNegative val="0"/>
            <c:bubble3D val="0"/>
            <c:spPr>
              <a:solidFill>
                <a:srgbClr val="FF0000"/>
              </a:solidFill>
            </c:spPr>
            <c:extLst>
              <c:ext xmlns:c16="http://schemas.microsoft.com/office/drawing/2014/chart" uri="{C3380CC4-5D6E-409C-BE32-E72D297353CC}">
                <c16:uniqueId val="{00000005-6F9E-494F-8F09-BD8EE1E964E0}"/>
              </c:ext>
            </c:extLst>
          </c:dPt>
          <c:dPt>
            <c:idx val="3"/>
            <c:invertIfNegative val="0"/>
            <c:bubble3D val="0"/>
            <c:spPr>
              <a:solidFill>
                <a:schemeClr val="tx2"/>
              </a:solidFill>
            </c:spPr>
            <c:extLst>
              <c:ext xmlns:c16="http://schemas.microsoft.com/office/drawing/2014/chart" uri="{C3380CC4-5D6E-409C-BE32-E72D297353CC}">
                <c16:uniqueId val="{00000007-6F9E-494F-8F09-BD8EE1E964E0}"/>
              </c:ext>
            </c:extLst>
          </c:dPt>
          <c:dPt>
            <c:idx val="4"/>
            <c:invertIfNegative val="0"/>
            <c:bubble3D val="0"/>
            <c:spPr>
              <a:solidFill>
                <a:schemeClr val="bg2"/>
              </a:solidFill>
            </c:spPr>
            <c:extLst>
              <c:ext xmlns:c16="http://schemas.microsoft.com/office/drawing/2014/chart" uri="{C3380CC4-5D6E-409C-BE32-E72D297353CC}">
                <c16:uniqueId val="{00000009-6F9E-494F-8F09-BD8EE1E964E0}"/>
              </c:ext>
            </c:extLst>
          </c:dPt>
          <c:dPt>
            <c:idx val="5"/>
            <c:invertIfNegative val="0"/>
            <c:bubble3D val="0"/>
            <c:spPr>
              <a:solidFill>
                <a:srgbClr val="000000"/>
              </a:solidFill>
            </c:spPr>
            <c:extLst>
              <c:ext xmlns:c16="http://schemas.microsoft.com/office/drawing/2014/chart" uri="{C3380CC4-5D6E-409C-BE32-E72D297353CC}">
                <c16:uniqueId val="{0000000B-6F9E-494F-8F09-BD8EE1E964E0}"/>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'PEF April 2013'!$E$7:$J$7</c:f>
              <c:strCache>
                <c:ptCount val="6"/>
                <c:pt idx="0">
                  <c:v>Virgin</c:v>
                </c:pt>
                <c:pt idx="1">
                  <c:v>Re-pulping</c:v>
                </c:pt>
                <c:pt idx="2">
                  <c:v>Paper making</c:v>
                </c:pt>
                <c:pt idx="3">
                  <c:v>Waste</c:v>
                </c:pt>
                <c:pt idx="4">
                  <c:v>Credit/ Debit</c:v>
                </c:pt>
                <c:pt idx="5">
                  <c:v>Total</c:v>
                </c:pt>
              </c:strCache>
            </c:strRef>
          </c:cat>
          <c:val>
            <c:numRef>
              <c:f>'PEF April 2013'!$E$12:$J$12</c:f>
              <c:numCache>
                <c:formatCode>General</c:formatCode>
                <c:ptCount val="6"/>
                <c:pt idx="0">
                  <c:v>600</c:v>
                </c:pt>
                <c:pt idx="1">
                  <c:v>0</c:v>
                </c:pt>
                <c:pt idx="2">
                  <c:v>1500</c:v>
                </c:pt>
                <c:pt idx="3">
                  <c:v>375</c:v>
                </c:pt>
                <c:pt idx="4" formatCode="0">
                  <c:v>0</c:v>
                </c:pt>
                <c:pt idx="5" formatCode="0">
                  <c:v>2475</c:v>
                </c:pt>
              </c:numCache>
            </c:numRef>
          </c:val>
          <c:extLst>
            <c:ext xmlns:c16="http://schemas.microsoft.com/office/drawing/2014/chart" uri="{C3380CC4-5D6E-409C-BE32-E72D297353CC}">
              <c16:uniqueId val="{0000000C-6F9E-494F-8F09-BD8EE1E964E0}"/>
            </c:ext>
          </c:extLst>
        </c:ser>
        <c:dLbls>
          <c:dLblPos val="outEnd"/>
          <c:showLegendKey val="0"/>
          <c:showVal val="1"/>
          <c:showCatName val="0"/>
          <c:showSerName val="0"/>
          <c:showPercent val="0"/>
          <c:showBubbleSize val="0"/>
        </c:dLbls>
        <c:gapWidth val="150"/>
        <c:axId val="-2103563032"/>
        <c:axId val="-2103559944"/>
      </c:barChart>
      <c:catAx>
        <c:axId val="-2103563032"/>
        <c:scaling>
          <c:orientation val="minMax"/>
        </c:scaling>
        <c:delete val="0"/>
        <c:axPos val="b"/>
        <c:numFmt formatCode="General" sourceLinked="0"/>
        <c:majorTickMark val="out"/>
        <c:minorTickMark val="none"/>
        <c:tickLblPos val="low"/>
        <c:txPr>
          <a:bodyPr rot="-5400000"/>
          <a:lstStyle/>
          <a:p>
            <a:pPr>
              <a:defRPr/>
            </a:pPr>
            <a:endParaRPr lang="sv-SE"/>
          </a:p>
        </c:txPr>
        <c:crossAx val="-2103559944"/>
        <c:crosses val="autoZero"/>
        <c:auto val="1"/>
        <c:lblAlgn val="ctr"/>
        <c:lblOffset val="100"/>
        <c:noMultiLvlLbl val="0"/>
      </c:catAx>
      <c:valAx>
        <c:axId val="-2103559944"/>
        <c:scaling>
          <c:orientation val="minMax"/>
          <c:max val="4000"/>
          <c:min val="-1000"/>
        </c:scaling>
        <c:delete val="0"/>
        <c:axPos val="l"/>
        <c:majorGridlines/>
        <c:numFmt formatCode="General" sourceLinked="1"/>
        <c:majorTickMark val="out"/>
        <c:minorTickMark val="none"/>
        <c:tickLblPos val="nextTo"/>
        <c:crossAx val="-210356303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A301-4F0E-A6D2-8ECD9A6258AB}"/>
              </c:ext>
            </c:extLst>
          </c:dPt>
          <c:dPt>
            <c:idx val="1"/>
            <c:invertIfNegative val="0"/>
            <c:bubble3D val="0"/>
            <c:spPr>
              <a:solidFill>
                <a:srgbClr val="FFFF00"/>
              </a:solidFill>
            </c:spPr>
            <c:extLst>
              <c:ext xmlns:c16="http://schemas.microsoft.com/office/drawing/2014/chart" uri="{C3380CC4-5D6E-409C-BE32-E72D297353CC}">
                <c16:uniqueId val="{00000003-A301-4F0E-A6D2-8ECD9A6258AB}"/>
              </c:ext>
            </c:extLst>
          </c:dPt>
          <c:dPt>
            <c:idx val="2"/>
            <c:invertIfNegative val="0"/>
            <c:bubble3D val="0"/>
            <c:spPr>
              <a:solidFill>
                <a:srgbClr val="FF0000"/>
              </a:solidFill>
            </c:spPr>
            <c:extLst>
              <c:ext xmlns:c16="http://schemas.microsoft.com/office/drawing/2014/chart" uri="{C3380CC4-5D6E-409C-BE32-E72D297353CC}">
                <c16:uniqueId val="{00000005-A301-4F0E-A6D2-8ECD9A6258AB}"/>
              </c:ext>
            </c:extLst>
          </c:dPt>
          <c:dPt>
            <c:idx val="3"/>
            <c:invertIfNegative val="0"/>
            <c:bubble3D val="0"/>
            <c:spPr>
              <a:solidFill>
                <a:schemeClr val="tx2"/>
              </a:solidFill>
            </c:spPr>
            <c:extLst>
              <c:ext xmlns:c16="http://schemas.microsoft.com/office/drawing/2014/chart" uri="{C3380CC4-5D6E-409C-BE32-E72D297353CC}">
                <c16:uniqueId val="{00000007-A301-4F0E-A6D2-8ECD9A6258AB}"/>
              </c:ext>
            </c:extLst>
          </c:dPt>
          <c:dPt>
            <c:idx val="4"/>
            <c:invertIfNegative val="0"/>
            <c:bubble3D val="0"/>
            <c:spPr>
              <a:solidFill>
                <a:schemeClr val="bg2"/>
              </a:solidFill>
            </c:spPr>
            <c:extLst>
              <c:ext xmlns:c16="http://schemas.microsoft.com/office/drawing/2014/chart" uri="{C3380CC4-5D6E-409C-BE32-E72D297353CC}">
                <c16:uniqueId val="{00000009-A301-4F0E-A6D2-8ECD9A6258AB}"/>
              </c:ext>
            </c:extLst>
          </c:dPt>
          <c:dPt>
            <c:idx val="5"/>
            <c:invertIfNegative val="0"/>
            <c:bubble3D val="0"/>
            <c:spPr>
              <a:solidFill>
                <a:srgbClr val="000000"/>
              </a:solidFill>
            </c:spPr>
            <c:extLst>
              <c:ext xmlns:c16="http://schemas.microsoft.com/office/drawing/2014/chart" uri="{C3380CC4-5D6E-409C-BE32-E72D297353CC}">
                <c16:uniqueId val="{0000000B-A301-4F0E-A6D2-8ECD9A6258AB}"/>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'PEF April 2013'!$E$7:$J$7</c:f>
              <c:strCache>
                <c:ptCount val="6"/>
                <c:pt idx="0">
                  <c:v>Virgin</c:v>
                </c:pt>
                <c:pt idx="1">
                  <c:v>Re-pulping</c:v>
                </c:pt>
                <c:pt idx="2">
                  <c:v>Paper making</c:v>
                </c:pt>
                <c:pt idx="3">
                  <c:v>Waste</c:v>
                </c:pt>
                <c:pt idx="4">
                  <c:v>Credit/ Debit</c:v>
                </c:pt>
                <c:pt idx="5">
                  <c:v>Total</c:v>
                </c:pt>
              </c:strCache>
            </c:strRef>
          </c:cat>
          <c:val>
            <c:numRef>
              <c:f>'PEF April 2013'!$E$13:$J$13</c:f>
              <c:numCache>
                <c:formatCode>General</c:formatCode>
                <c:ptCount val="6"/>
                <c:pt idx="0">
                  <c:v>450</c:v>
                </c:pt>
                <c:pt idx="1">
                  <c:v>75</c:v>
                </c:pt>
                <c:pt idx="2">
                  <c:v>1500</c:v>
                </c:pt>
                <c:pt idx="3">
                  <c:v>375</c:v>
                </c:pt>
                <c:pt idx="4" formatCode="0">
                  <c:v>-125</c:v>
                </c:pt>
                <c:pt idx="5" formatCode="0">
                  <c:v>2275</c:v>
                </c:pt>
              </c:numCache>
            </c:numRef>
          </c:val>
          <c:extLst>
            <c:ext xmlns:c16="http://schemas.microsoft.com/office/drawing/2014/chart" uri="{C3380CC4-5D6E-409C-BE32-E72D297353CC}">
              <c16:uniqueId val="{0000000C-A301-4F0E-A6D2-8ECD9A6258AB}"/>
            </c:ext>
          </c:extLst>
        </c:ser>
        <c:dLbls>
          <c:dLblPos val="outEnd"/>
          <c:showLegendKey val="0"/>
          <c:showVal val="1"/>
          <c:showCatName val="0"/>
          <c:showSerName val="0"/>
          <c:showPercent val="0"/>
          <c:showBubbleSize val="0"/>
        </c:dLbls>
        <c:gapWidth val="150"/>
        <c:axId val="-2104024280"/>
        <c:axId val="-2104050040"/>
      </c:barChart>
      <c:catAx>
        <c:axId val="-2104024280"/>
        <c:scaling>
          <c:orientation val="minMax"/>
        </c:scaling>
        <c:delete val="0"/>
        <c:axPos val="b"/>
        <c:numFmt formatCode="General" sourceLinked="0"/>
        <c:majorTickMark val="out"/>
        <c:minorTickMark val="none"/>
        <c:tickLblPos val="low"/>
        <c:txPr>
          <a:bodyPr rot="-5400000"/>
          <a:lstStyle/>
          <a:p>
            <a:pPr>
              <a:defRPr/>
            </a:pPr>
            <a:endParaRPr lang="sv-SE"/>
          </a:p>
        </c:txPr>
        <c:crossAx val="-2104050040"/>
        <c:crosses val="autoZero"/>
        <c:auto val="1"/>
        <c:lblAlgn val="ctr"/>
        <c:lblOffset val="100"/>
        <c:noMultiLvlLbl val="0"/>
      </c:catAx>
      <c:valAx>
        <c:axId val="-2104050040"/>
        <c:scaling>
          <c:orientation val="minMax"/>
          <c:max val="4000"/>
          <c:min val="-1000"/>
        </c:scaling>
        <c:delete val="0"/>
        <c:axPos val="l"/>
        <c:majorGridlines/>
        <c:numFmt formatCode="General" sourceLinked="1"/>
        <c:majorTickMark val="out"/>
        <c:minorTickMark val="none"/>
        <c:tickLblPos val="nextTo"/>
        <c:crossAx val="-2104024280"/>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4DC1-4840-A4B6-DFCC011A33EE}"/>
              </c:ext>
            </c:extLst>
          </c:dPt>
          <c:dPt>
            <c:idx val="1"/>
            <c:invertIfNegative val="0"/>
            <c:bubble3D val="0"/>
            <c:spPr>
              <a:solidFill>
                <a:srgbClr val="FFFF00"/>
              </a:solidFill>
            </c:spPr>
            <c:extLst>
              <c:ext xmlns:c16="http://schemas.microsoft.com/office/drawing/2014/chart" uri="{C3380CC4-5D6E-409C-BE32-E72D297353CC}">
                <c16:uniqueId val="{00000003-4DC1-4840-A4B6-DFCC011A33EE}"/>
              </c:ext>
            </c:extLst>
          </c:dPt>
          <c:dPt>
            <c:idx val="2"/>
            <c:invertIfNegative val="0"/>
            <c:bubble3D val="0"/>
            <c:spPr>
              <a:solidFill>
                <a:srgbClr val="FF0000"/>
              </a:solidFill>
            </c:spPr>
            <c:extLst>
              <c:ext xmlns:c16="http://schemas.microsoft.com/office/drawing/2014/chart" uri="{C3380CC4-5D6E-409C-BE32-E72D297353CC}">
                <c16:uniqueId val="{00000005-4DC1-4840-A4B6-DFCC011A33EE}"/>
              </c:ext>
            </c:extLst>
          </c:dPt>
          <c:dPt>
            <c:idx val="3"/>
            <c:invertIfNegative val="0"/>
            <c:bubble3D val="0"/>
            <c:spPr>
              <a:solidFill>
                <a:schemeClr val="tx2"/>
              </a:solidFill>
            </c:spPr>
            <c:extLst>
              <c:ext xmlns:c16="http://schemas.microsoft.com/office/drawing/2014/chart" uri="{C3380CC4-5D6E-409C-BE32-E72D297353CC}">
                <c16:uniqueId val="{00000007-4DC1-4840-A4B6-DFCC011A33EE}"/>
              </c:ext>
            </c:extLst>
          </c:dPt>
          <c:dPt>
            <c:idx val="4"/>
            <c:invertIfNegative val="0"/>
            <c:bubble3D val="0"/>
            <c:spPr>
              <a:solidFill>
                <a:schemeClr val="bg2"/>
              </a:solidFill>
            </c:spPr>
            <c:extLst>
              <c:ext xmlns:c16="http://schemas.microsoft.com/office/drawing/2014/chart" uri="{C3380CC4-5D6E-409C-BE32-E72D297353CC}">
                <c16:uniqueId val="{00000009-4DC1-4840-A4B6-DFCC011A33EE}"/>
              </c:ext>
            </c:extLst>
          </c:dPt>
          <c:dPt>
            <c:idx val="5"/>
            <c:invertIfNegative val="0"/>
            <c:bubble3D val="0"/>
            <c:spPr>
              <a:solidFill>
                <a:srgbClr val="000000"/>
              </a:solidFill>
            </c:spPr>
            <c:extLst>
              <c:ext xmlns:c16="http://schemas.microsoft.com/office/drawing/2014/chart" uri="{C3380CC4-5D6E-409C-BE32-E72D297353CC}">
                <c16:uniqueId val="{0000000B-4DC1-4840-A4B6-DFCC011A33EE}"/>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'Cut-off'!$E$7:$J$7</c:f>
              <c:strCache>
                <c:ptCount val="6"/>
                <c:pt idx="0">
                  <c:v>Virgin</c:v>
                </c:pt>
                <c:pt idx="1">
                  <c:v>Re-pulping</c:v>
                </c:pt>
                <c:pt idx="2">
                  <c:v>Paper making</c:v>
                </c:pt>
                <c:pt idx="3">
                  <c:v>Waste</c:v>
                </c:pt>
                <c:pt idx="4">
                  <c:v>Credit/ Debit</c:v>
                </c:pt>
                <c:pt idx="5">
                  <c:v>Total</c:v>
                </c:pt>
              </c:strCache>
            </c:strRef>
          </c:cat>
          <c:val>
            <c:numRef>
              <c:f>'Cut-off'!$E$14:$J$14</c:f>
              <c:numCache>
                <c:formatCode>General</c:formatCode>
                <c:ptCount val="6"/>
                <c:pt idx="0">
                  <c:v>0</c:v>
                </c:pt>
                <c:pt idx="1">
                  <c:v>300</c:v>
                </c:pt>
                <c:pt idx="2">
                  <c:v>1500</c:v>
                </c:pt>
                <c:pt idx="3">
                  <c:v>250</c:v>
                </c:pt>
                <c:pt idx="4">
                  <c:v>0</c:v>
                </c:pt>
                <c:pt idx="5">
                  <c:v>2050</c:v>
                </c:pt>
              </c:numCache>
            </c:numRef>
          </c:val>
          <c:extLst>
            <c:ext xmlns:c16="http://schemas.microsoft.com/office/drawing/2014/chart" uri="{C3380CC4-5D6E-409C-BE32-E72D297353CC}">
              <c16:uniqueId val="{0000000C-4DC1-4840-A4B6-DFCC011A33EE}"/>
            </c:ext>
          </c:extLst>
        </c:ser>
        <c:dLbls>
          <c:dLblPos val="outEnd"/>
          <c:showLegendKey val="0"/>
          <c:showVal val="1"/>
          <c:showCatName val="0"/>
          <c:showSerName val="0"/>
          <c:showPercent val="0"/>
          <c:showBubbleSize val="0"/>
        </c:dLbls>
        <c:gapWidth val="150"/>
        <c:axId val="-2086193768"/>
        <c:axId val="-2086190680"/>
      </c:barChart>
      <c:catAx>
        <c:axId val="-2086193768"/>
        <c:scaling>
          <c:orientation val="minMax"/>
        </c:scaling>
        <c:delete val="0"/>
        <c:axPos val="b"/>
        <c:numFmt formatCode="General" sourceLinked="0"/>
        <c:majorTickMark val="out"/>
        <c:minorTickMark val="none"/>
        <c:tickLblPos val="low"/>
        <c:txPr>
          <a:bodyPr rot="-5400000"/>
          <a:lstStyle/>
          <a:p>
            <a:pPr>
              <a:defRPr/>
            </a:pPr>
            <a:endParaRPr lang="sv-SE"/>
          </a:p>
        </c:txPr>
        <c:crossAx val="-2086190680"/>
        <c:crosses val="autoZero"/>
        <c:auto val="1"/>
        <c:lblAlgn val="ctr"/>
        <c:lblOffset val="100"/>
        <c:noMultiLvlLbl val="0"/>
      </c:catAx>
      <c:valAx>
        <c:axId val="-2086190680"/>
        <c:scaling>
          <c:orientation val="minMax"/>
          <c:max val="4000"/>
          <c:min val="-1000"/>
        </c:scaling>
        <c:delete val="0"/>
        <c:axPos val="l"/>
        <c:majorGridlines/>
        <c:numFmt formatCode="General" sourceLinked="1"/>
        <c:majorTickMark val="out"/>
        <c:minorTickMark val="none"/>
        <c:tickLblPos val="nextTo"/>
        <c:crossAx val="-208619376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1665-472A-922D-391925A892A6}"/>
              </c:ext>
            </c:extLst>
          </c:dPt>
          <c:dPt>
            <c:idx val="1"/>
            <c:invertIfNegative val="0"/>
            <c:bubble3D val="0"/>
            <c:spPr>
              <a:solidFill>
                <a:srgbClr val="FFFF00"/>
              </a:solidFill>
            </c:spPr>
            <c:extLst>
              <c:ext xmlns:c16="http://schemas.microsoft.com/office/drawing/2014/chart" uri="{C3380CC4-5D6E-409C-BE32-E72D297353CC}">
                <c16:uniqueId val="{00000003-1665-472A-922D-391925A892A6}"/>
              </c:ext>
            </c:extLst>
          </c:dPt>
          <c:dPt>
            <c:idx val="2"/>
            <c:invertIfNegative val="0"/>
            <c:bubble3D val="0"/>
            <c:spPr>
              <a:solidFill>
                <a:srgbClr val="FF0000"/>
              </a:solidFill>
            </c:spPr>
            <c:extLst>
              <c:ext xmlns:c16="http://schemas.microsoft.com/office/drawing/2014/chart" uri="{C3380CC4-5D6E-409C-BE32-E72D297353CC}">
                <c16:uniqueId val="{00000005-1665-472A-922D-391925A892A6}"/>
              </c:ext>
            </c:extLst>
          </c:dPt>
          <c:dPt>
            <c:idx val="3"/>
            <c:invertIfNegative val="0"/>
            <c:bubble3D val="0"/>
            <c:spPr>
              <a:solidFill>
                <a:schemeClr val="tx2"/>
              </a:solidFill>
            </c:spPr>
            <c:extLst>
              <c:ext xmlns:c16="http://schemas.microsoft.com/office/drawing/2014/chart" uri="{C3380CC4-5D6E-409C-BE32-E72D297353CC}">
                <c16:uniqueId val="{00000007-1665-472A-922D-391925A892A6}"/>
              </c:ext>
            </c:extLst>
          </c:dPt>
          <c:dPt>
            <c:idx val="4"/>
            <c:invertIfNegative val="0"/>
            <c:bubble3D val="0"/>
            <c:spPr>
              <a:solidFill>
                <a:schemeClr val="bg2"/>
              </a:solidFill>
            </c:spPr>
            <c:extLst>
              <c:ext xmlns:c16="http://schemas.microsoft.com/office/drawing/2014/chart" uri="{C3380CC4-5D6E-409C-BE32-E72D297353CC}">
                <c16:uniqueId val="{00000009-1665-472A-922D-391925A892A6}"/>
              </c:ext>
            </c:extLst>
          </c:dPt>
          <c:dPt>
            <c:idx val="5"/>
            <c:invertIfNegative val="0"/>
            <c:bubble3D val="0"/>
            <c:spPr>
              <a:solidFill>
                <a:srgbClr val="000000"/>
              </a:solidFill>
            </c:spPr>
            <c:extLst>
              <c:ext xmlns:c16="http://schemas.microsoft.com/office/drawing/2014/chart" uri="{C3380CC4-5D6E-409C-BE32-E72D297353CC}">
                <c16:uniqueId val="{0000000B-1665-472A-922D-391925A892A6}"/>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'PEF April 2013'!$E$7:$J$7</c:f>
              <c:strCache>
                <c:ptCount val="6"/>
                <c:pt idx="0">
                  <c:v>Virgin</c:v>
                </c:pt>
                <c:pt idx="1">
                  <c:v>Re-pulping</c:v>
                </c:pt>
                <c:pt idx="2">
                  <c:v>Paper making</c:v>
                </c:pt>
                <c:pt idx="3">
                  <c:v>Waste</c:v>
                </c:pt>
                <c:pt idx="4">
                  <c:v>Credit/ Debit</c:v>
                </c:pt>
                <c:pt idx="5">
                  <c:v>Total</c:v>
                </c:pt>
              </c:strCache>
            </c:strRef>
          </c:cat>
          <c:val>
            <c:numRef>
              <c:f>'PEF April 2013'!$E$14:$J$14</c:f>
              <c:numCache>
                <c:formatCode>General</c:formatCode>
                <c:ptCount val="6"/>
                <c:pt idx="0">
                  <c:v>300</c:v>
                </c:pt>
                <c:pt idx="1">
                  <c:v>150</c:v>
                </c:pt>
                <c:pt idx="2">
                  <c:v>1500</c:v>
                </c:pt>
                <c:pt idx="3">
                  <c:v>375</c:v>
                </c:pt>
                <c:pt idx="4" formatCode="0">
                  <c:v>-250</c:v>
                </c:pt>
                <c:pt idx="5" formatCode="0">
                  <c:v>2075</c:v>
                </c:pt>
              </c:numCache>
            </c:numRef>
          </c:val>
          <c:extLst>
            <c:ext xmlns:c16="http://schemas.microsoft.com/office/drawing/2014/chart" uri="{C3380CC4-5D6E-409C-BE32-E72D297353CC}">
              <c16:uniqueId val="{0000000C-1665-472A-922D-391925A892A6}"/>
            </c:ext>
          </c:extLst>
        </c:ser>
        <c:dLbls>
          <c:dLblPos val="outEnd"/>
          <c:showLegendKey val="0"/>
          <c:showVal val="1"/>
          <c:showCatName val="0"/>
          <c:showSerName val="0"/>
          <c:showPercent val="0"/>
          <c:showBubbleSize val="0"/>
        </c:dLbls>
        <c:gapWidth val="150"/>
        <c:axId val="-2088492984"/>
        <c:axId val="-2088489896"/>
      </c:barChart>
      <c:catAx>
        <c:axId val="-2088492984"/>
        <c:scaling>
          <c:orientation val="minMax"/>
        </c:scaling>
        <c:delete val="0"/>
        <c:axPos val="b"/>
        <c:numFmt formatCode="General" sourceLinked="0"/>
        <c:majorTickMark val="out"/>
        <c:minorTickMark val="none"/>
        <c:tickLblPos val="low"/>
        <c:txPr>
          <a:bodyPr rot="-5400000"/>
          <a:lstStyle/>
          <a:p>
            <a:pPr>
              <a:defRPr/>
            </a:pPr>
            <a:endParaRPr lang="sv-SE"/>
          </a:p>
        </c:txPr>
        <c:crossAx val="-2088489896"/>
        <c:crosses val="autoZero"/>
        <c:auto val="1"/>
        <c:lblAlgn val="ctr"/>
        <c:lblOffset val="100"/>
        <c:noMultiLvlLbl val="0"/>
      </c:catAx>
      <c:valAx>
        <c:axId val="-2088489896"/>
        <c:scaling>
          <c:orientation val="minMax"/>
          <c:max val="4000"/>
          <c:min val="-1000"/>
        </c:scaling>
        <c:delete val="0"/>
        <c:axPos val="l"/>
        <c:majorGridlines/>
        <c:numFmt formatCode="General" sourceLinked="1"/>
        <c:majorTickMark val="out"/>
        <c:minorTickMark val="none"/>
        <c:tickLblPos val="nextTo"/>
        <c:crossAx val="-2088492984"/>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DDC6-49B2-A7D7-565074865955}"/>
              </c:ext>
            </c:extLst>
          </c:dPt>
          <c:dPt>
            <c:idx val="1"/>
            <c:invertIfNegative val="0"/>
            <c:bubble3D val="0"/>
            <c:spPr>
              <a:solidFill>
                <a:srgbClr val="FFFF00"/>
              </a:solidFill>
            </c:spPr>
            <c:extLst>
              <c:ext xmlns:c16="http://schemas.microsoft.com/office/drawing/2014/chart" uri="{C3380CC4-5D6E-409C-BE32-E72D297353CC}">
                <c16:uniqueId val="{00000003-DDC6-49B2-A7D7-565074865955}"/>
              </c:ext>
            </c:extLst>
          </c:dPt>
          <c:dPt>
            <c:idx val="2"/>
            <c:invertIfNegative val="0"/>
            <c:bubble3D val="0"/>
            <c:spPr>
              <a:solidFill>
                <a:srgbClr val="FF0000"/>
              </a:solidFill>
            </c:spPr>
            <c:extLst>
              <c:ext xmlns:c16="http://schemas.microsoft.com/office/drawing/2014/chart" uri="{C3380CC4-5D6E-409C-BE32-E72D297353CC}">
                <c16:uniqueId val="{00000005-DDC6-49B2-A7D7-565074865955}"/>
              </c:ext>
            </c:extLst>
          </c:dPt>
          <c:dPt>
            <c:idx val="3"/>
            <c:invertIfNegative val="0"/>
            <c:bubble3D val="0"/>
            <c:spPr>
              <a:solidFill>
                <a:schemeClr val="tx2"/>
              </a:solidFill>
            </c:spPr>
            <c:extLst>
              <c:ext xmlns:c16="http://schemas.microsoft.com/office/drawing/2014/chart" uri="{C3380CC4-5D6E-409C-BE32-E72D297353CC}">
                <c16:uniqueId val="{00000007-DDC6-49B2-A7D7-565074865955}"/>
              </c:ext>
            </c:extLst>
          </c:dPt>
          <c:dPt>
            <c:idx val="4"/>
            <c:invertIfNegative val="0"/>
            <c:bubble3D val="0"/>
            <c:spPr>
              <a:solidFill>
                <a:schemeClr val="bg2"/>
              </a:solidFill>
            </c:spPr>
            <c:extLst>
              <c:ext xmlns:c16="http://schemas.microsoft.com/office/drawing/2014/chart" uri="{C3380CC4-5D6E-409C-BE32-E72D297353CC}">
                <c16:uniqueId val="{00000009-DDC6-49B2-A7D7-565074865955}"/>
              </c:ext>
            </c:extLst>
          </c:dPt>
          <c:dPt>
            <c:idx val="5"/>
            <c:invertIfNegative val="0"/>
            <c:bubble3D val="0"/>
            <c:spPr>
              <a:solidFill>
                <a:srgbClr val="000000"/>
              </a:solidFill>
            </c:spPr>
            <c:extLst>
              <c:ext xmlns:c16="http://schemas.microsoft.com/office/drawing/2014/chart" uri="{C3380CC4-5D6E-409C-BE32-E72D297353CC}">
                <c16:uniqueId val="{0000000B-DDC6-49B2-A7D7-565074865955}"/>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'PEF April 2013'!$E$7:$J$7</c:f>
              <c:strCache>
                <c:ptCount val="6"/>
                <c:pt idx="0">
                  <c:v>Virgin</c:v>
                </c:pt>
                <c:pt idx="1">
                  <c:v>Re-pulping</c:v>
                </c:pt>
                <c:pt idx="2">
                  <c:v>Paper making</c:v>
                </c:pt>
                <c:pt idx="3">
                  <c:v>Waste</c:v>
                </c:pt>
                <c:pt idx="4">
                  <c:v>Credit/ Debit</c:v>
                </c:pt>
                <c:pt idx="5">
                  <c:v>Total</c:v>
                </c:pt>
              </c:strCache>
            </c:strRef>
          </c:cat>
          <c:val>
            <c:numRef>
              <c:f>'PEF April 2013'!$E$15:$J$15</c:f>
              <c:numCache>
                <c:formatCode>General</c:formatCode>
                <c:ptCount val="6"/>
                <c:pt idx="0">
                  <c:v>600</c:v>
                </c:pt>
                <c:pt idx="1">
                  <c:v>0</c:v>
                </c:pt>
                <c:pt idx="2">
                  <c:v>1500</c:v>
                </c:pt>
                <c:pt idx="3">
                  <c:v>250</c:v>
                </c:pt>
                <c:pt idx="4" formatCode="0">
                  <c:v>0</c:v>
                </c:pt>
                <c:pt idx="5" formatCode="0">
                  <c:v>2350</c:v>
                </c:pt>
              </c:numCache>
            </c:numRef>
          </c:val>
          <c:extLst>
            <c:ext xmlns:c16="http://schemas.microsoft.com/office/drawing/2014/chart" uri="{C3380CC4-5D6E-409C-BE32-E72D297353CC}">
              <c16:uniqueId val="{0000000C-DDC6-49B2-A7D7-565074865955}"/>
            </c:ext>
          </c:extLst>
        </c:ser>
        <c:dLbls>
          <c:dLblPos val="outEnd"/>
          <c:showLegendKey val="0"/>
          <c:showVal val="1"/>
          <c:showCatName val="0"/>
          <c:showSerName val="0"/>
          <c:showPercent val="0"/>
          <c:showBubbleSize val="0"/>
        </c:dLbls>
        <c:gapWidth val="150"/>
        <c:axId val="-2088453512"/>
        <c:axId val="-2088450424"/>
      </c:barChart>
      <c:catAx>
        <c:axId val="-2088453512"/>
        <c:scaling>
          <c:orientation val="minMax"/>
        </c:scaling>
        <c:delete val="0"/>
        <c:axPos val="b"/>
        <c:numFmt formatCode="General" sourceLinked="0"/>
        <c:majorTickMark val="out"/>
        <c:minorTickMark val="none"/>
        <c:tickLblPos val="low"/>
        <c:txPr>
          <a:bodyPr rot="-5400000"/>
          <a:lstStyle/>
          <a:p>
            <a:pPr>
              <a:defRPr/>
            </a:pPr>
            <a:endParaRPr lang="sv-SE"/>
          </a:p>
        </c:txPr>
        <c:crossAx val="-2088450424"/>
        <c:crosses val="autoZero"/>
        <c:auto val="1"/>
        <c:lblAlgn val="ctr"/>
        <c:lblOffset val="100"/>
        <c:noMultiLvlLbl val="0"/>
      </c:catAx>
      <c:valAx>
        <c:axId val="-2088450424"/>
        <c:scaling>
          <c:orientation val="minMax"/>
          <c:max val="4000"/>
          <c:min val="-1000"/>
        </c:scaling>
        <c:delete val="0"/>
        <c:axPos val="l"/>
        <c:majorGridlines/>
        <c:numFmt formatCode="General" sourceLinked="1"/>
        <c:majorTickMark val="out"/>
        <c:minorTickMark val="none"/>
        <c:tickLblPos val="nextTo"/>
        <c:crossAx val="-208845351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7CB8-4620-8631-500C763ABC11}"/>
              </c:ext>
            </c:extLst>
          </c:dPt>
          <c:dPt>
            <c:idx val="1"/>
            <c:invertIfNegative val="0"/>
            <c:bubble3D val="0"/>
            <c:spPr>
              <a:solidFill>
                <a:srgbClr val="FFFF00"/>
              </a:solidFill>
            </c:spPr>
            <c:extLst>
              <c:ext xmlns:c16="http://schemas.microsoft.com/office/drawing/2014/chart" uri="{C3380CC4-5D6E-409C-BE32-E72D297353CC}">
                <c16:uniqueId val="{00000003-7CB8-4620-8631-500C763ABC11}"/>
              </c:ext>
            </c:extLst>
          </c:dPt>
          <c:dPt>
            <c:idx val="2"/>
            <c:invertIfNegative val="0"/>
            <c:bubble3D val="0"/>
            <c:spPr>
              <a:solidFill>
                <a:srgbClr val="FF0000"/>
              </a:solidFill>
            </c:spPr>
            <c:extLst>
              <c:ext xmlns:c16="http://schemas.microsoft.com/office/drawing/2014/chart" uri="{C3380CC4-5D6E-409C-BE32-E72D297353CC}">
                <c16:uniqueId val="{00000005-7CB8-4620-8631-500C763ABC11}"/>
              </c:ext>
            </c:extLst>
          </c:dPt>
          <c:dPt>
            <c:idx val="3"/>
            <c:invertIfNegative val="0"/>
            <c:bubble3D val="0"/>
            <c:spPr>
              <a:solidFill>
                <a:schemeClr val="tx2"/>
              </a:solidFill>
            </c:spPr>
            <c:extLst>
              <c:ext xmlns:c16="http://schemas.microsoft.com/office/drawing/2014/chart" uri="{C3380CC4-5D6E-409C-BE32-E72D297353CC}">
                <c16:uniqueId val="{00000007-7CB8-4620-8631-500C763ABC11}"/>
              </c:ext>
            </c:extLst>
          </c:dPt>
          <c:dPt>
            <c:idx val="4"/>
            <c:invertIfNegative val="0"/>
            <c:bubble3D val="0"/>
            <c:spPr>
              <a:solidFill>
                <a:schemeClr val="bg2"/>
              </a:solidFill>
            </c:spPr>
            <c:extLst>
              <c:ext xmlns:c16="http://schemas.microsoft.com/office/drawing/2014/chart" uri="{C3380CC4-5D6E-409C-BE32-E72D297353CC}">
                <c16:uniqueId val="{00000009-7CB8-4620-8631-500C763ABC11}"/>
              </c:ext>
            </c:extLst>
          </c:dPt>
          <c:dPt>
            <c:idx val="5"/>
            <c:invertIfNegative val="0"/>
            <c:bubble3D val="0"/>
            <c:spPr>
              <a:solidFill>
                <a:srgbClr val="000000"/>
              </a:solidFill>
            </c:spPr>
            <c:extLst>
              <c:ext xmlns:c16="http://schemas.microsoft.com/office/drawing/2014/chart" uri="{C3380CC4-5D6E-409C-BE32-E72D297353CC}">
                <c16:uniqueId val="{0000000B-7CB8-4620-8631-500C763ABC11}"/>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'PEF April 2013'!$E$7:$J$7</c:f>
              <c:strCache>
                <c:ptCount val="6"/>
                <c:pt idx="0">
                  <c:v>Virgin</c:v>
                </c:pt>
                <c:pt idx="1">
                  <c:v>Re-pulping</c:v>
                </c:pt>
                <c:pt idx="2">
                  <c:v>Paper making</c:v>
                </c:pt>
                <c:pt idx="3">
                  <c:v>Waste</c:v>
                </c:pt>
                <c:pt idx="4">
                  <c:v>Credit/ Debit</c:v>
                </c:pt>
                <c:pt idx="5">
                  <c:v>Total</c:v>
                </c:pt>
              </c:strCache>
            </c:strRef>
          </c:cat>
          <c:val>
            <c:numRef>
              <c:f>'PEF April 2013'!$E$16:$J$16</c:f>
              <c:numCache>
                <c:formatCode>General</c:formatCode>
                <c:ptCount val="6"/>
                <c:pt idx="0">
                  <c:v>450</c:v>
                </c:pt>
                <c:pt idx="1">
                  <c:v>75</c:v>
                </c:pt>
                <c:pt idx="2">
                  <c:v>1500</c:v>
                </c:pt>
                <c:pt idx="3">
                  <c:v>250</c:v>
                </c:pt>
                <c:pt idx="4" formatCode="0">
                  <c:v>-125</c:v>
                </c:pt>
                <c:pt idx="5" formatCode="0">
                  <c:v>2150</c:v>
                </c:pt>
              </c:numCache>
            </c:numRef>
          </c:val>
          <c:extLst>
            <c:ext xmlns:c16="http://schemas.microsoft.com/office/drawing/2014/chart" uri="{C3380CC4-5D6E-409C-BE32-E72D297353CC}">
              <c16:uniqueId val="{0000000C-7CB8-4620-8631-500C763ABC11}"/>
            </c:ext>
          </c:extLst>
        </c:ser>
        <c:dLbls>
          <c:dLblPos val="outEnd"/>
          <c:showLegendKey val="0"/>
          <c:showVal val="1"/>
          <c:showCatName val="0"/>
          <c:showSerName val="0"/>
          <c:showPercent val="0"/>
          <c:showBubbleSize val="0"/>
        </c:dLbls>
        <c:gapWidth val="150"/>
        <c:axId val="-2084168952"/>
        <c:axId val="-2084172920"/>
      </c:barChart>
      <c:catAx>
        <c:axId val="-2084168952"/>
        <c:scaling>
          <c:orientation val="minMax"/>
        </c:scaling>
        <c:delete val="0"/>
        <c:axPos val="b"/>
        <c:numFmt formatCode="General" sourceLinked="0"/>
        <c:majorTickMark val="out"/>
        <c:minorTickMark val="none"/>
        <c:tickLblPos val="low"/>
        <c:txPr>
          <a:bodyPr rot="-5400000"/>
          <a:lstStyle/>
          <a:p>
            <a:pPr>
              <a:defRPr/>
            </a:pPr>
            <a:endParaRPr lang="sv-SE"/>
          </a:p>
        </c:txPr>
        <c:crossAx val="-2084172920"/>
        <c:crosses val="autoZero"/>
        <c:auto val="1"/>
        <c:lblAlgn val="ctr"/>
        <c:lblOffset val="100"/>
        <c:noMultiLvlLbl val="0"/>
      </c:catAx>
      <c:valAx>
        <c:axId val="-2084172920"/>
        <c:scaling>
          <c:orientation val="minMax"/>
          <c:max val="4000"/>
          <c:min val="-1000"/>
        </c:scaling>
        <c:delete val="0"/>
        <c:axPos val="l"/>
        <c:majorGridlines/>
        <c:numFmt formatCode="General" sourceLinked="1"/>
        <c:majorTickMark val="out"/>
        <c:minorTickMark val="none"/>
        <c:tickLblPos val="nextTo"/>
        <c:crossAx val="-208416895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0517-4FDA-B90D-101A7CC95C2F}"/>
              </c:ext>
            </c:extLst>
          </c:dPt>
          <c:dPt>
            <c:idx val="1"/>
            <c:invertIfNegative val="0"/>
            <c:bubble3D val="0"/>
            <c:spPr>
              <a:solidFill>
                <a:srgbClr val="FFFF00"/>
              </a:solidFill>
            </c:spPr>
            <c:extLst>
              <c:ext xmlns:c16="http://schemas.microsoft.com/office/drawing/2014/chart" uri="{C3380CC4-5D6E-409C-BE32-E72D297353CC}">
                <c16:uniqueId val="{00000003-0517-4FDA-B90D-101A7CC95C2F}"/>
              </c:ext>
            </c:extLst>
          </c:dPt>
          <c:dPt>
            <c:idx val="2"/>
            <c:invertIfNegative val="0"/>
            <c:bubble3D val="0"/>
            <c:spPr>
              <a:solidFill>
                <a:srgbClr val="FF0000"/>
              </a:solidFill>
            </c:spPr>
            <c:extLst>
              <c:ext xmlns:c16="http://schemas.microsoft.com/office/drawing/2014/chart" uri="{C3380CC4-5D6E-409C-BE32-E72D297353CC}">
                <c16:uniqueId val="{00000005-0517-4FDA-B90D-101A7CC95C2F}"/>
              </c:ext>
            </c:extLst>
          </c:dPt>
          <c:dPt>
            <c:idx val="3"/>
            <c:invertIfNegative val="0"/>
            <c:bubble3D val="0"/>
            <c:spPr>
              <a:solidFill>
                <a:schemeClr val="tx2"/>
              </a:solidFill>
            </c:spPr>
            <c:extLst>
              <c:ext xmlns:c16="http://schemas.microsoft.com/office/drawing/2014/chart" uri="{C3380CC4-5D6E-409C-BE32-E72D297353CC}">
                <c16:uniqueId val="{00000007-0517-4FDA-B90D-101A7CC95C2F}"/>
              </c:ext>
            </c:extLst>
          </c:dPt>
          <c:dPt>
            <c:idx val="4"/>
            <c:invertIfNegative val="0"/>
            <c:bubble3D val="0"/>
            <c:spPr>
              <a:solidFill>
                <a:schemeClr val="bg2"/>
              </a:solidFill>
            </c:spPr>
            <c:extLst>
              <c:ext xmlns:c16="http://schemas.microsoft.com/office/drawing/2014/chart" uri="{C3380CC4-5D6E-409C-BE32-E72D297353CC}">
                <c16:uniqueId val="{00000009-0517-4FDA-B90D-101A7CC95C2F}"/>
              </c:ext>
            </c:extLst>
          </c:dPt>
          <c:dPt>
            <c:idx val="5"/>
            <c:invertIfNegative val="0"/>
            <c:bubble3D val="0"/>
            <c:spPr>
              <a:solidFill>
                <a:srgbClr val="000000"/>
              </a:solidFill>
            </c:spPr>
            <c:extLst>
              <c:ext xmlns:c16="http://schemas.microsoft.com/office/drawing/2014/chart" uri="{C3380CC4-5D6E-409C-BE32-E72D297353CC}">
                <c16:uniqueId val="{0000000B-0517-4FDA-B90D-101A7CC95C2F}"/>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'PEF April 2013'!$E$7:$J$7</c:f>
              <c:strCache>
                <c:ptCount val="6"/>
                <c:pt idx="0">
                  <c:v>Virgin</c:v>
                </c:pt>
                <c:pt idx="1">
                  <c:v>Re-pulping</c:v>
                </c:pt>
                <c:pt idx="2">
                  <c:v>Paper making</c:v>
                </c:pt>
                <c:pt idx="3">
                  <c:v>Waste</c:v>
                </c:pt>
                <c:pt idx="4">
                  <c:v>Credit/ Debit</c:v>
                </c:pt>
                <c:pt idx="5">
                  <c:v>Total</c:v>
                </c:pt>
              </c:strCache>
            </c:strRef>
          </c:cat>
          <c:val>
            <c:numRef>
              <c:f>'PEF April 2013'!$E$17:$J$17</c:f>
              <c:numCache>
                <c:formatCode>General</c:formatCode>
                <c:ptCount val="6"/>
                <c:pt idx="0">
                  <c:v>300</c:v>
                </c:pt>
                <c:pt idx="1">
                  <c:v>150</c:v>
                </c:pt>
                <c:pt idx="2">
                  <c:v>1500</c:v>
                </c:pt>
                <c:pt idx="3">
                  <c:v>250</c:v>
                </c:pt>
                <c:pt idx="4" formatCode="0">
                  <c:v>-250</c:v>
                </c:pt>
                <c:pt idx="5" formatCode="0">
                  <c:v>1950</c:v>
                </c:pt>
              </c:numCache>
            </c:numRef>
          </c:val>
          <c:extLst>
            <c:ext xmlns:c16="http://schemas.microsoft.com/office/drawing/2014/chart" uri="{C3380CC4-5D6E-409C-BE32-E72D297353CC}">
              <c16:uniqueId val="{0000000C-0517-4FDA-B90D-101A7CC95C2F}"/>
            </c:ext>
          </c:extLst>
        </c:ser>
        <c:dLbls>
          <c:dLblPos val="outEnd"/>
          <c:showLegendKey val="0"/>
          <c:showVal val="1"/>
          <c:showCatName val="0"/>
          <c:showSerName val="0"/>
          <c:showPercent val="0"/>
          <c:showBubbleSize val="0"/>
        </c:dLbls>
        <c:gapWidth val="150"/>
        <c:axId val="-2125379672"/>
        <c:axId val="-2083866904"/>
      </c:barChart>
      <c:catAx>
        <c:axId val="-2125379672"/>
        <c:scaling>
          <c:orientation val="minMax"/>
        </c:scaling>
        <c:delete val="0"/>
        <c:axPos val="b"/>
        <c:numFmt formatCode="General" sourceLinked="0"/>
        <c:majorTickMark val="out"/>
        <c:minorTickMark val="none"/>
        <c:tickLblPos val="low"/>
        <c:txPr>
          <a:bodyPr rot="-5400000"/>
          <a:lstStyle/>
          <a:p>
            <a:pPr>
              <a:defRPr/>
            </a:pPr>
            <a:endParaRPr lang="sv-SE"/>
          </a:p>
        </c:txPr>
        <c:crossAx val="-2083866904"/>
        <c:crosses val="autoZero"/>
        <c:auto val="1"/>
        <c:lblAlgn val="ctr"/>
        <c:lblOffset val="100"/>
        <c:noMultiLvlLbl val="0"/>
      </c:catAx>
      <c:valAx>
        <c:axId val="-2083866904"/>
        <c:scaling>
          <c:orientation val="minMax"/>
          <c:max val="4000"/>
          <c:min val="-1000"/>
        </c:scaling>
        <c:delete val="0"/>
        <c:axPos val="l"/>
        <c:majorGridlines/>
        <c:numFmt formatCode="General" sourceLinked="1"/>
        <c:majorTickMark val="out"/>
        <c:minorTickMark val="none"/>
        <c:tickLblPos val="nextTo"/>
        <c:crossAx val="-212537967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5EBF-448F-9525-743C7531450D}"/>
              </c:ext>
            </c:extLst>
          </c:dPt>
          <c:dPt>
            <c:idx val="1"/>
            <c:invertIfNegative val="0"/>
            <c:bubble3D val="0"/>
            <c:spPr>
              <a:solidFill>
                <a:srgbClr val="FFFF00"/>
              </a:solidFill>
            </c:spPr>
            <c:extLst>
              <c:ext xmlns:c16="http://schemas.microsoft.com/office/drawing/2014/chart" uri="{C3380CC4-5D6E-409C-BE32-E72D297353CC}">
                <c16:uniqueId val="{00000003-5EBF-448F-9525-743C7531450D}"/>
              </c:ext>
            </c:extLst>
          </c:dPt>
          <c:dPt>
            <c:idx val="2"/>
            <c:invertIfNegative val="0"/>
            <c:bubble3D val="0"/>
            <c:spPr>
              <a:solidFill>
                <a:srgbClr val="FF0000"/>
              </a:solidFill>
            </c:spPr>
            <c:extLst>
              <c:ext xmlns:c16="http://schemas.microsoft.com/office/drawing/2014/chart" uri="{C3380CC4-5D6E-409C-BE32-E72D297353CC}">
                <c16:uniqueId val="{00000005-5EBF-448F-9525-743C7531450D}"/>
              </c:ext>
            </c:extLst>
          </c:dPt>
          <c:dPt>
            <c:idx val="3"/>
            <c:invertIfNegative val="0"/>
            <c:bubble3D val="0"/>
            <c:spPr>
              <a:solidFill>
                <a:schemeClr val="tx2"/>
              </a:solidFill>
            </c:spPr>
            <c:extLst>
              <c:ext xmlns:c16="http://schemas.microsoft.com/office/drawing/2014/chart" uri="{C3380CC4-5D6E-409C-BE32-E72D297353CC}">
                <c16:uniqueId val="{00000007-5EBF-448F-9525-743C7531450D}"/>
              </c:ext>
            </c:extLst>
          </c:dPt>
          <c:dPt>
            <c:idx val="4"/>
            <c:invertIfNegative val="0"/>
            <c:bubble3D val="0"/>
            <c:spPr>
              <a:solidFill>
                <a:schemeClr val="bg2"/>
              </a:solidFill>
            </c:spPr>
            <c:extLst>
              <c:ext xmlns:c16="http://schemas.microsoft.com/office/drawing/2014/chart" uri="{C3380CC4-5D6E-409C-BE32-E72D297353CC}">
                <c16:uniqueId val="{00000009-5EBF-448F-9525-743C7531450D}"/>
              </c:ext>
            </c:extLst>
          </c:dPt>
          <c:dPt>
            <c:idx val="5"/>
            <c:invertIfNegative val="0"/>
            <c:bubble3D val="0"/>
            <c:spPr>
              <a:solidFill>
                <a:srgbClr val="000000"/>
              </a:solidFill>
            </c:spPr>
            <c:extLst>
              <c:ext xmlns:c16="http://schemas.microsoft.com/office/drawing/2014/chart" uri="{C3380CC4-5D6E-409C-BE32-E72D297353CC}">
                <c16:uniqueId val="{0000000B-5EBF-448F-9525-743C7531450D}"/>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'Cut-off'!$E$7:$J$7</c:f>
              <c:strCache>
                <c:ptCount val="6"/>
                <c:pt idx="0">
                  <c:v>Virgin</c:v>
                </c:pt>
                <c:pt idx="1">
                  <c:v>Re-pulping</c:v>
                </c:pt>
                <c:pt idx="2">
                  <c:v>Paper making</c:v>
                </c:pt>
                <c:pt idx="3">
                  <c:v>Waste</c:v>
                </c:pt>
                <c:pt idx="4">
                  <c:v>Credit/ Debit</c:v>
                </c:pt>
                <c:pt idx="5">
                  <c:v>Total</c:v>
                </c:pt>
              </c:strCache>
            </c:strRef>
          </c:cat>
          <c:val>
            <c:numRef>
              <c:f>'Cut-off'!$E$15:$J$15</c:f>
              <c:numCache>
                <c:formatCode>General</c:formatCode>
                <c:ptCount val="6"/>
                <c:pt idx="0">
                  <c:v>600</c:v>
                </c:pt>
                <c:pt idx="1">
                  <c:v>0</c:v>
                </c:pt>
                <c:pt idx="2">
                  <c:v>1500</c:v>
                </c:pt>
                <c:pt idx="3">
                  <c:v>0</c:v>
                </c:pt>
                <c:pt idx="4">
                  <c:v>0</c:v>
                </c:pt>
                <c:pt idx="5">
                  <c:v>2100</c:v>
                </c:pt>
              </c:numCache>
            </c:numRef>
          </c:val>
          <c:extLst>
            <c:ext xmlns:c16="http://schemas.microsoft.com/office/drawing/2014/chart" uri="{C3380CC4-5D6E-409C-BE32-E72D297353CC}">
              <c16:uniqueId val="{0000000C-5EBF-448F-9525-743C7531450D}"/>
            </c:ext>
          </c:extLst>
        </c:ser>
        <c:dLbls>
          <c:dLblPos val="outEnd"/>
          <c:showLegendKey val="0"/>
          <c:showVal val="1"/>
          <c:showCatName val="0"/>
          <c:showSerName val="0"/>
          <c:showPercent val="0"/>
          <c:showBubbleSize val="0"/>
        </c:dLbls>
        <c:gapWidth val="150"/>
        <c:axId val="-2086182392"/>
        <c:axId val="-2086179304"/>
      </c:barChart>
      <c:catAx>
        <c:axId val="-2086182392"/>
        <c:scaling>
          <c:orientation val="minMax"/>
        </c:scaling>
        <c:delete val="0"/>
        <c:axPos val="b"/>
        <c:numFmt formatCode="General" sourceLinked="0"/>
        <c:majorTickMark val="out"/>
        <c:minorTickMark val="none"/>
        <c:tickLblPos val="low"/>
        <c:txPr>
          <a:bodyPr rot="-5400000"/>
          <a:lstStyle/>
          <a:p>
            <a:pPr>
              <a:defRPr/>
            </a:pPr>
            <a:endParaRPr lang="sv-SE"/>
          </a:p>
        </c:txPr>
        <c:crossAx val="-2086179304"/>
        <c:crosses val="autoZero"/>
        <c:auto val="1"/>
        <c:lblAlgn val="ctr"/>
        <c:lblOffset val="100"/>
        <c:noMultiLvlLbl val="0"/>
      </c:catAx>
      <c:valAx>
        <c:axId val="-2086179304"/>
        <c:scaling>
          <c:orientation val="minMax"/>
          <c:max val="4000"/>
          <c:min val="-1000"/>
        </c:scaling>
        <c:delete val="0"/>
        <c:axPos val="l"/>
        <c:majorGridlines/>
        <c:numFmt formatCode="General" sourceLinked="1"/>
        <c:majorTickMark val="out"/>
        <c:minorTickMark val="none"/>
        <c:tickLblPos val="nextTo"/>
        <c:crossAx val="-208618239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E413-47E6-852F-A4DE9163A99E}"/>
              </c:ext>
            </c:extLst>
          </c:dPt>
          <c:dPt>
            <c:idx val="1"/>
            <c:invertIfNegative val="0"/>
            <c:bubble3D val="0"/>
            <c:spPr>
              <a:solidFill>
                <a:srgbClr val="FFFF00"/>
              </a:solidFill>
            </c:spPr>
            <c:extLst>
              <c:ext xmlns:c16="http://schemas.microsoft.com/office/drawing/2014/chart" uri="{C3380CC4-5D6E-409C-BE32-E72D297353CC}">
                <c16:uniqueId val="{00000003-E413-47E6-852F-A4DE9163A99E}"/>
              </c:ext>
            </c:extLst>
          </c:dPt>
          <c:dPt>
            <c:idx val="2"/>
            <c:invertIfNegative val="0"/>
            <c:bubble3D val="0"/>
            <c:spPr>
              <a:solidFill>
                <a:srgbClr val="FF0000"/>
              </a:solidFill>
            </c:spPr>
            <c:extLst>
              <c:ext xmlns:c16="http://schemas.microsoft.com/office/drawing/2014/chart" uri="{C3380CC4-5D6E-409C-BE32-E72D297353CC}">
                <c16:uniqueId val="{00000005-E413-47E6-852F-A4DE9163A99E}"/>
              </c:ext>
            </c:extLst>
          </c:dPt>
          <c:dPt>
            <c:idx val="3"/>
            <c:invertIfNegative val="0"/>
            <c:bubble3D val="0"/>
            <c:spPr>
              <a:solidFill>
                <a:schemeClr val="tx2"/>
              </a:solidFill>
            </c:spPr>
            <c:extLst>
              <c:ext xmlns:c16="http://schemas.microsoft.com/office/drawing/2014/chart" uri="{C3380CC4-5D6E-409C-BE32-E72D297353CC}">
                <c16:uniqueId val="{00000007-E413-47E6-852F-A4DE9163A99E}"/>
              </c:ext>
            </c:extLst>
          </c:dPt>
          <c:dPt>
            <c:idx val="4"/>
            <c:invertIfNegative val="0"/>
            <c:bubble3D val="0"/>
            <c:spPr>
              <a:solidFill>
                <a:schemeClr val="bg2"/>
              </a:solidFill>
            </c:spPr>
            <c:extLst>
              <c:ext xmlns:c16="http://schemas.microsoft.com/office/drawing/2014/chart" uri="{C3380CC4-5D6E-409C-BE32-E72D297353CC}">
                <c16:uniqueId val="{00000009-E413-47E6-852F-A4DE9163A99E}"/>
              </c:ext>
            </c:extLst>
          </c:dPt>
          <c:dPt>
            <c:idx val="5"/>
            <c:invertIfNegative val="0"/>
            <c:bubble3D val="0"/>
            <c:spPr>
              <a:solidFill>
                <a:srgbClr val="000000"/>
              </a:solidFill>
            </c:spPr>
            <c:extLst>
              <c:ext xmlns:c16="http://schemas.microsoft.com/office/drawing/2014/chart" uri="{C3380CC4-5D6E-409C-BE32-E72D297353CC}">
                <c16:uniqueId val="{0000000B-E413-47E6-852F-A4DE9163A99E}"/>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'Cut-off'!$E$7:$J$7</c:f>
              <c:strCache>
                <c:ptCount val="6"/>
                <c:pt idx="0">
                  <c:v>Virgin</c:v>
                </c:pt>
                <c:pt idx="1">
                  <c:v>Re-pulping</c:v>
                </c:pt>
                <c:pt idx="2">
                  <c:v>Paper making</c:v>
                </c:pt>
                <c:pt idx="3">
                  <c:v>Waste</c:v>
                </c:pt>
                <c:pt idx="4">
                  <c:v>Credit/ Debit</c:v>
                </c:pt>
                <c:pt idx="5">
                  <c:v>Total</c:v>
                </c:pt>
              </c:strCache>
            </c:strRef>
          </c:cat>
          <c:val>
            <c:numRef>
              <c:f>'Cut-off'!$E$16:$J$16</c:f>
              <c:numCache>
                <c:formatCode>General</c:formatCode>
                <c:ptCount val="6"/>
                <c:pt idx="0">
                  <c:v>300</c:v>
                </c:pt>
                <c:pt idx="1">
                  <c:v>150</c:v>
                </c:pt>
                <c:pt idx="2">
                  <c:v>1500</c:v>
                </c:pt>
                <c:pt idx="3">
                  <c:v>0</c:v>
                </c:pt>
                <c:pt idx="4">
                  <c:v>0</c:v>
                </c:pt>
                <c:pt idx="5">
                  <c:v>1950</c:v>
                </c:pt>
              </c:numCache>
            </c:numRef>
          </c:val>
          <c:extLst>
            <c:ext xmlns:c16="http://schemas.microsoft.com/office/drawing/2014/chart" uri="{C3380CC4-5D6E-409C-BE32-E72D297353CC}">
              <c16:uniqueId val="{0000000C-E413-47E6-852F-A4DE9163A99E}"/>
            </c:ext>
          </c:extLst>
        </c:ser>
        <c:dLbls>
          <c:dLblPos val="outEnd"/>
          <c:showLegendKey val="0"/>
          <c:showVal val="1"/>
          <c:showCatName val="0"/>
          <c:showSerName val="0"/>
          <c:showPercent val="0"/>
          <c:showBubbleSize val="0"/>
        </c:dLbls>
        <c:gapWidth val="150"/>
        <c:axId val="-2086019432"/>
        <c:axId val="-2085871352"/>
      </c:barChart>
      <c:catAx>
        <c:axId val="-2086019432"/>
        <c:scaling>
          <c:orientation val="minMax"/>
        </c:scaling>
        <c:delete val="0"/>
        <c:axPos val="b"/>
        <c:numFmt formatCode="General" sourceLinked="0"/>
        <c:majorTickMark val="out"/>
        <c:minorTickMark val="none"/>
        <c:tickLblPos val="low"/>
        <c:txPr>
          <a:bodyPr rot="-5400000"/>
          <a:lstStyle/>
          <a:p>
            <a:pPr>
              <a:defRPr/>
            </a:pPr>
            <a:endParaRPr lang="sv-SE"/>
          </a:p>
        </c:txPr>
        <c:crossAx val="-2085871352"/>
        <c:crosses val="autoZero"/>
        <c:auto val="1"/>
        <c:lblAlgn val="ctr"/>
        <c:lblOffset val="100"/>
        <c:noMultiLvlLbl val="0"/>
      </c:catAx>
      <c:valAx>
        <c:axId val="-2085871352"/>
        <c:scaling>
          <c:orientation val="minMax"/>
          <c:max val="4000"/>
          <c:min val="-1000"/>
        </c:scaling>
        <c:delete val="0"/>
        <c:axPos val="l"/>
        <c:majorGridlines/>
        <c:numFmt formatCode="General" sourceLinked="1"/>
        <c:majorTickMark val="out"/>
        <c:minorTickMark val="none"/>
        <c:tickLblPos val="nextTo"/>
        <c:crossAx val="-208601943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2E46-4687-963F-870D6FA958C2}"/>
              </c:ext>
            </c:extLst>
          </c:dPt>
          <c:dPt>
            <c:idx val="1"/>
            <c:invertIfNegative val="0"/>
            <c:bubble3D val="0"/>
            <c:spPr>
              <a:solidFill>
                <a:srgbClr val="FFFF00"/>
              </a:solidFill>
            </c:spPr>
            <c:extLst>
              <c:ext xmlns:c16="http://schemas.microsoft.com/office/drawing/2014/chart" uri="{C3380CC4-5D6E-409C-BE32-E72D297353CC}">
                <c16:uniqueId val="{00000003-2E46-4687-963F-870D6FA958C2}"/>
              </c:ext>
            </c:extLst>
          </c:dPt>
          <c:dPt>
            <c:idx val="2"/>
            <c:invertIfNegative val="0"/>
            <c:bubble3D val="0"/>
            <c:spPr>
              <a:solidFill>
                <a:srgbClr val="FF0000"/>
              </a:solidFill>
            </c:spPr>
            <c:extLst>
              <c:ext xmlns:c16="http://schemas.microsoft.com/office/drawing/2014/chart" uri="{C3380CC4-5D6E-409C-BE32-E72D297353CC}">
                <c16:uniqueId val="{00000005-2E46-4687-963F-870D6FA958C2}"/>
              </c:ext>
            </c:extLst>
          </c:dPt>
          <c:dPt>
            <c:idx val="3"/>
            <c:invertIfNegative val="0"/>
            <c:bubble3D val="0"/>
            <c:spPr>
              <a:solidFill>
                <a:schemeClr val="tx2"/>
              </a:solidFill>
            </c:spPr>
            <c:extLst>
              <c:ext xmlns:c16="http://schemas.microsoft.com/office/drawing/2014/chart" uri="{C3380CC4-5D6E-409C-BE32-E72D297353CC}">
                <c16:uniqueId val="{00000007-2E46-4687-963F-870D6FA958C2}"/>
              </c:ext>
            </c:extLst>
          </c:dPt>
          <c:dPt>
            <c:idx val="4"/>
            <c:invertIfNegative val="0"/>
            <c:bubble3D val="0"/>
            <c:spPr>
              <a:solidFill>
                <a:schemeClr val="bg2"/>
              </a:solidFill>
            </c:spPr>
            <c:extLst>
              <c:ext xmlns:c16="http://schemas.microsoft.com/office/drawing/2014/chart" uri="{C3380CC4-5D6E-409C-BE32-E72D297353CC}">
                <c16:uniqueId val="{00000009-2E46-4687-963F-870D6FA958C2}"/>
              </c:ext>
            </c:extLst>
          </c:dPt>
          <c:dPt>
            <c:idx val="5"/>
            <c:invertIfNegative val="0"/>
            <c:bubble3D val="0"/>
            <c:spPr>
              <a:solidFill>
                <a:srgbClr val="000000"/>
              </a:solidFill>
            </c:spPr>
            <c:extLst>
              <c:ext xmlns:c16="http://schemas.microsoft.com/office/drawing/2014/chart" uri="{C3380CC4-5D6E-409C-BE32-E72D297353CC}">
                <c16:uniqueId val="{0000000B-2E46-4687-963F-870D6FA958C2}"/>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'Cut-off'!$E$7:$J$7</c:f>
              <c:strCache>
                <c:ptCount val="6"/>
                <c:pt idx="0">
                  <c:v>Virgin</c:v>
                </c:pt>
                <c:pt idx="1">
                  <c:v>Re-pulping</c:v>
                </c:pt>
                <c:pt idx="2">
                  <c:v>Paper making</c:v>
                </c:pt>
                <c:pt idx="3">
                  <c:v>Waste</c:v>
                </c:pt>
                <c:pt idx="4">
                  <c:v>Credit/ Debit</c:v>
                </c:pt>
                <c:pt idx="5">
                  <c:v>Total</c:v>
                </c:pt>
              </c:strCache>
            </c:strRef>
          </c:cat>
          <c:val>
            <c:numRef>
              <c:f>'Cut-off'!$E$17:$J$17</c:f>
              <c:numCache>
                <c:formatCode>General</c:formatCode>
                <c:ptCount val="6"/>
                <c:pt idx="0">
                  <c:v>0</c:v>
                </c:pt>
                <c:pt idx="1">
                  <c:v>300</c:v>
                </c:pt>
                <c:pt idx="2">
                  <c:v>1500</c:v>
                </c:pt>
                <c:pt idx="3">
                  <c:v>0</c:v>
                </c:pt>
                <c:pt idx="4">
                  <c:v>0</c:v>
                </c:pt>
                <c:pt idx="5">
                  <c:v>1800</c:v>
                </c:pt>
              </c:numCache>
            </c:numRef>
          </c:val>
          <c:extLst>
            <c:ext xmlns:c16="http://schemas.microsoft.com/office/drawing/2014/chart" uri="{C3380CC4-5D6E-409C-BE32-E72D297353CC}">
              <c16:uniqueId val="{0000000C-2E46-4687-963F-870D6FA958C2}"/>
            </c:ext>
          </c:extLst>
        </c:ser>
        <c:dLbls>
          <c:dLblPos val="outEnd"/>
          <c:showLegendKey val="0"/>
          <c:showVal val="1"/>
          <c:showCatName val="0"/>
          <c:showSerName val="0"/>
          <c:showPercent val="0"/>
          <c:showBubbleSize val="0"/>
        </c:dLbls>
        <c:gapWidth val="150"/>
        <c:axId val="2115078152"/>
        <c:axId val="-2085905560"/>
      </c:barChart>
      <c:catAx>
        <c:axId val="2115078152"/>
        <c:scaling>
          <c:orientation val="minMax"/>
        </c:scaling>
        <c:delete val="0"/>
        <c:axPos val="b"/>
        <c:numFmt formatCode="General" sourceLinked="0"/>
        <c:majorTickMark val="out"/>
        <c:minorTickMark val="none"/>
        <c:tickLblPos val="low"/>
        <c:txPr>
          <a:bodyPr rot="-5400000"/>
          <a:lstStyle/>
          <a:p>
            <a:pPr>
              <a:defRPr/>
            </a:pPr>
            <a:endParaRPr lang="sv-SE"/>
          </a:p>
        </c:txPr>
        <c:crossAx val="-2085905560"/>
        <c:crosses val="autoZero"/>
        <c:auto val="1"/>
        <c:lblAlgn val="ctr"/>
        <c:lblOffset val="100"/>
        <c:noMultiLvlLbl val="0"/>
      </c:catAx>
      <c:valAx>
        <c:axId val="-2085905560"/>
        <c:scaling>
          <c:orientation val="minMax"/>
          <c:max val="4000"/>
          <c:min val="-1000"/>
        </c:scaling>
        <c:delete val="0"/>
        <c:axPos val="l"/>
        <c:majorGridlines/>
        <c:numFmt formatCode="General" sourceLinked="1"/>
        <c:majorTickMark val="out"/>
        <c:minorTickMark val="none"/>
        <c:tickLblPos val="nextTo"/>
        <c:crossAx val="211507815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2786-4E11-99C0-4845E9B770C5}"/>
              </c:ext>
            </c:extLst>
          </c:dPt>
          <c:dPt>
            <c:idx val="1"/>
            <c:invertIfNegative val="0"/>
            <c:bubble3D val="0"/>
            <c:spPr>
              <a:solidFill>
                <a:srgbClr val="FFFF00"/>
              </a:solidFill>
            </c:spPr>
            <c:extLst>
              <c:ext xmlns:c16="http://schemas.microsoft.com/office/drawing/2014/chart" uri="{C3380CC4-5D6E-409C-BE32-E72D297353CC}">
                <c16:uniqueId val="{00000003-2786-4E11-99C0-4845E9B770C5}"/>
              </c:ext>
            </c:extLst>
          </c:dPt>
          <c:dPt>
            <c:idx val="2"/>
            <c:invertIfNegative val="0"/>
            <c:bubble3D val="0"/>
            <c:spPr>
              <a:solidFill>
                <a:srgbClr val="FF0000"/>
              </a:solidFill>
            </c:spPr>
            <c:extLst>
              <c:ext xmlns:c16="http://schemas.microsoft.com/office/drawing/2014/chart" uri="{C3380CC4-5D6E-409C-BE32-E72D297353CC}">
                <c16:uniqueId val="{00000005-2786-4E11-99C0-4845E9B770C5}"/>
              </c:ext>
            </c:extLst>
          </c:dPt>
          <c:dPt>
            <c:idx val="3"/>
            <c:invertIfNegative val="0"/>
            <c:bubble3D val="0"/>
            <c:spPr>
              <a:solidFill>
                <a:schemeClr val="tx2"/>
              </a:solidFill>
            </c:spPr>
            <c:extLst>
              <c:ext xmlns:c16="http://schemas.microsoft.com/office/drawing/2014/chart" uri="{C3380CC4-5D6E-409C-BE32-E72D297353CC}">
                <c16:uniqueId val="{00000007-2786-4E11-99C0-4845E9B770C5}"/>
              </c:ext>
            </c:extLst>
          </c:dPt>
          <c:dPt>
            <c:idx val="4"/>
            <c:invertIfNegative val="0"/>
            <c:bubble3D val="0"/>
            <c:spPr>
              <a:solidFill>
                <a:schemeClr val="bg2"/>
              </a:solidFill>
            </c:spPr>
            <c:extLst>
              <c:ext xmlns:c16="http://schemas.microsoft.com/office/drawing/2014/chart" uri="{C3380CC4-5D6E-409C-BE32-E72D297353CC}">
                <c16:uniqueId val="{00000009-2786-4E11-99C0-4845E9B770C5}"/>
              </c:ext>
            </c:extLst>
          </c:dPt>
          <c:dPt>
            <c:idx val="5"/>
            <c:invertIfNegative val="0"/>
            <c:bubble3D val="0"/>
            <c:spPr>
              <a:solidFill>
                <a:srgbClr val="000000"/>
              </a:solidFill>
            </c:spPr>
            <c:extLst>
              <c:ext xmlns:c16="http://schemas.microsoft.com/office/drawing/2014/chart" uri="{C3380CC4-5D6E-409C-BE32-E72D297353CC}">
                <c16:uniqueId val="{0000000B-2786-4E11-99C0-4845E9B770C5}"/>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'Fibre loss'!$E$7:$J$7</c:f>
              <c:strCache>
                <c:ptCount val="6"/>
                <c:pt idx="0">
                  <c:v>Virgin</c:v>
                </c:pt>
                <c:pt idx="1">
                  <c:v>Re-pulping</c:v>
                </c:pt>
                <c:pt idx="2">
                  <c:v>Paper making</c:v>
                </c:pt>
                <c:pt idx="3">
                  <c:v>Waste</c:v>
                </c:pt>
                <c:pt idx="4">
                  <c:v>Credit/ Debit</c:v>
                </c:pt>
                <c:pt idx="5">
                  <c:v>Total</c:v>
                </c:pt>
              </c:strCache>
            </c:strRef>
          </c:cat>
          <c:val>
            <c:numRef>
              <c:f>'Fibre loss'!$E$9:$J$9</c:f>
              <c:numCache>
                <c:formatCode>General</c:formatCode>
                <c:ptCount val="6"/>
                <c:pt idx="0">
                  <c:v>600</c:v>
                </c:pt>
                <c:pt idx="1">
                  <c:v>0</c:v>
                </c:pt>
                <c:pt idx="2">
                  <c:v>1500</c:v>
                </c:pt>
                <c:pt idx="3">
                  <c:v>500</c:v>
                </c:pt>
                <c:pt idx="4">
                  <c:v>0</c:v>
                </c:pt>
                <c:pt idx="5">
                  <c:v>2600</c:v>
                </c:pt>
              </c:numCache>
            </c:numRef>
          </c:val>
          <c:extLst>
            <c:ext xmlns:c16="http://schemas.microsoft.com/office/drawing/2014/chart" uri="{C3380CC4-5D6E-409C-BE32-E72D297353CC}">
              <c16:uniqueId val="{0000000C-2786-4E11-99C0-4845E9B770C5}"/>
            </c:ext>
          </c:extLst>
        </c:ser>
        <c:dLbls>
          <c:dLblPos val="outEnd"/>
          <c:showLegendKey val="0"/>
          <c:showVal val="1"/>
          <c:showCatName val="0"/>
          <c:showSerName val="0"/>
          <c:showPercent val="0"/>
          <c:showBubbleSize val="0"/>
        </c:dLbls>
        <c:gapWidth val="150"/>
        <c:axId val="-2084847208"/>
        <c:axId val="-2084844120"/>
      </c:barChart>
      <c:catAx>
        <c:axId val="-2084847208"/>
        <c:scaling>
          <c:orientation val="minMax"/>
        </c:scaling>
        <c:delete val="0"/>
        <c:axPos val="b"/>
        <c:numFmt formatCode="General" sourceLinked="0"/>
        <c:majorTickMark val="out"/>
        <c:minorTickMark val="none"/>
        <c:tickLblPos val="low"/>
        <c:txPr>
          <a:bodyPr rot="-5400000"/>
          <a:lstStyle/>
          <a:p>
            <a:pPr>
              <a:defRPr/>
            </a:pPr>
            <a:endParaRPr lang="sv-SE"/>
          </a:p>
        </c:txPr>
        <c:crossAx val="-2084844120"/>
        <c:crosses val="autoZero"/>
        <c:auto val="1"/>
        <c:lblAlgn val="ctr"/>
        <c:lblOffset val="100"/>
        <c:noMultiLvlLbl val="0"/>
      </c:catAx>
      <c:valAx>
        <c:axId val="-2084844120"/>
        <c:scaling>
          <c:orientation val="minMax"/>
          <c:max val="4000"/>
          <c:min val="-1000"/>
        </c:scaling>
        <c:delete val="0"/>
        <c:axPos val="l"/>
        <c:majorGridlines/>
        <c:numFmt formatCode="General" sourceLinked="1"/>
        <c:majorTickMark val="out"/>
        <c:minorTickMark val="none"/>
        <c:tickLblPos val="nextTo"/>
        <c:crossAx val="-208484720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BB03-4B79-82F3-257AEB5DAFE9}"/>
              </c:ext>
            </c:extLst>
          </c:dPt>
          <c:dPt>
            <c:idx val="1"/>
            <c:invertIfNegative val="0"/>
            <c:bubble3D val="0"/>
            <c:spPr>
              <a:solidFill>
                <a:srgbClr val="FFFF00"/>
              </a:solidFill>
            </c:spPr>
            <c:extLst>
              <c:ext xmlns:c16="http://schemas.microsoft.com/office/drawing/2014/chart" uri="{C3380CC4-5D6E-409C-BE32-E72D297353CC}">
                <c16:uniqueId val="{00000003-BB03-4B79-82F3-257AEB5DAFE9}"/>
              </c:ext>
            </c:extLst>
          </c:dPt>
          <c:dPt>
            <c:idx val="2"/>
            <c:invertIfNegative val="0"/>
            <c:bubble3D val="0"/>
            <c:spPr>
              <a:solidFill>
                <a:srgbClr val="FF0000"/>
              </a:solidFill>
            </c:spPr>
            <c:extLst>
              <c:ext xmlns:c16="http://schemas.microsoft.com/office/drawing/2014/chart" uri="{C3380CC4-5D6E-409C-BE32-E72D297353CC}">
                <c16:uniqueId val="{00000005-BB03-4B79-82F3-257AEB5DAFE9}"/>
              </c:ext>
            </c:extLst>
          </c:dPt>
          <c:dPt>
            <c:idx val="3"/>
            <c:invertIfNegative val="0"/>
            <c:bubble3D val="0"/>
            <c:spPr>
              <a:solidFill>
                <a:schemeClr val="tx2"/>
              </a:solidFill>
            </c:spPr>
            <c:extLst>
              <c:ext xmlns:c16="http://schemas.microsoft.com/office/drawing/2014/chart" uri="{C3380CC4-5D6E-409C-BE32-E72D297353CC}">
                <c16:uniqueId val="{00000007-BB03-4B79-82F3-257AEB5DAFE9}"/>
              </c:ext>
            </c:extLst>
          </c:dPt>
          <c:dPt>
            <c:idx val="4"/>
            <c:invertIfNegative val="0"/>
            <c:bubble3D val="0"/>
            <c:spPr>
              <a:solidFill>
                <a:schemeClr val="bg2"/>
              </a:solidFill>
            </c:spPr>
            <c:extLst>
              <c:ext xmlns:c16="http://schemas.microsoft.com/office/drawing/2014/chart" uri="{C3380CC4-5D6E-409C-BE32-E72D297353CC}">
                <c16:uniqueId val="{00000009-BB03-4B79-82F3-257AEB5DAFE9}"/>
              </c:ext>
            </c:extLst>
          </c:dPt>
          <c:dPt>
            <c:idx val="5"/>
            <c:invertIfNegative val="0"/>
            <c:bubble3D val="0"/>
            <c:spPr>
              <a:solidFill>
                <a:srgbClr val="000000"/>
              </a:solidFill>
            </c:spPr>
            <c:extLst>
              <c:ext xmlns:c16="http://schemas.microsoft.com/office/drawing/2014/chart" uri="{C3380CC4-5D6E-409C-BE32-E72D297353CC}">
                <c16:uniqueId val="{0000000B-BB03-4B79-82F3-257AEB5DAFE9}"/>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'Fibre loss'!$E$7:$J$7</c:f>
              <c:strCache>
                <c:ptCount val="6"/>
                <c:pt idx="0">
                  <c:v>Virgin</c:v>
                </c:pt>
                <c:pt idx="1">
                  <c:v>Re-pulping</c:v>
                </c:pt>
                <c:pt idx="2">
                  <c:v>Paper making</c:v>
                </c:pt>
                <c:pt idx="3">
                  <c:v>Waste</c:v>
                </c:pt>
                <c:pt idx="4">
                  <c:v>Credit/ Debit</c:v>
                </c:pt>
                <c:pt idx="5">
                  <c:v>Total</c:v>
                </c:pt>
              </c:strCache>
            </c:strRef>
          </c:cat>
          <c:val>
            <c:numRef>
              <c:f>'Fibre loss'!$E$10:$J$10</c:f>
              <c:numCache>
                <c:formatCode>General</c:formatCode>
                <c:ptCount val="6"/>
                <c:pt idx="0">
                  <c:v>300</c:v>
                </c:pt>
                <c:pt idx="1">
                  <c:v>150</c:v>
                </c:pt>
                <c:pt idx="2">
                  <c:v>1500</c:v>
                </c:pt>
                <c:pt idx="3">
                  <c:v>500</c:v>
                </c:pt>
                <c:pt idx="4">
                  <c:v>45</c:v>
                </c:pt>
                <c:pt idx="5">
                  <c:v>2495</c:v>
                </c:pt>
              </c:numCache>
            </c:numRef>
          </c:val>
          <c:extLst>
            <c:ext xmlns:c16="http://schemas.microsoft.com/office/drawing/2014/chart" uri="{C3380CC4-5D6E-409C-BE32-E72D297353CC}">
              <c16:uniqueId val="{0000000C-BB03-4B79-82F3-257AEB5DAFE9}"/>
            </c:ext>
          </c:extLst>
        </c:ser>
        <c:dLbls>
          <c:showLegendKey val="0"/>
          <c:showVal val="0"/>
          <c:showCatName val="0"/>
          <c:showSerName val="0"/>
          <c:showPercent val="0"/>
          <c:showBubbleSize val="0"/>
        </c:dLbls>
        <c:gapWidth val="150"/>
        <c:axId val="-2084292744"/>
        <c:axId val="-2084425944"/>
      </c:barChart>
      <c:catAx>
        <c:axId val="-2084292744"/>
        <c:scaling>
          <c:orientation val="minMax"/>
        </c:scaling>
        <c:delete val="0"/>
        <c:axPos val="b"/>
        <c:numFmt formatCode="General" sourceLinked="0"/>
        <c:majorTickMark val="out"/>
        <c:minorTickMark val="none"/>
        <c:tickLblPos val="low"/>
        <c:txPr>
          <a:bodyPr rot="-5400000"/>
          <a:lstStyle/>
          <a:p>
            <a:pPr>
              <a:defRPr/>
            </a:pPr>
            <a:endParaRPr lang="sv-SE"/>
          </a:p>
        </c:txPr>
        <c:crossAx val="-2084425944"/>
        <c:crosses val="autoZero"/>
        <c:auto val="1"/>
        <c:lblAlgn val="ctr"/>
        <c:lblOffset val="100"/>
        <c:noMultiLvlLbl val="0"/>
      </c:catAx>
      <c:valAx>
        <c:axId val="-2084425944"/>
        <c:scaling>
          <c:orientation val="minMax"/>
          <c:max val="4000"/>
          <c:min val="-1000"/>
        </c:scaling>
        <c:delete val="0"/>
        <c:axPos val="l"/>
        <c:majorGridlines/>
        <c:numFmt formatCode="General" sourceLinked="1"/>
        <c:majorTickMark val="out"/>
        <c:minorTickMark val="none"/>
        <c:tickLblPos val="nextTo"/>
        <c:crossAx val="-2084292744"/>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6CDE-4221-A15C-0843DF3FC2B8}"/>
              </c:ext>
            </c:extLst>
          </c:dPt>
          <c:dPt>
            <c:idx val="1"/>
            <c:invertIfNegative val="0"/>
            <c:bubble3D val="0"/>
            <c:spPr>
              <a:solidFill>
                <a:srgbClr val="FFFF00"/>
              </a:solidFill>
            </c:spPr>
            <c:extLst>
              <c:ext xmlns:c16="http://schemas.microsoft.com/office/drawing/2014/chart" uri="{C3380CC4-5D6E-409C-BE32-E72D297353CC}">
                <c16:uniqueId val="{00000003-6CDE-4221-A15C-0843DF3FC2B8}"/>
              </c:ext>
            </c:extLst>
          </c:dPt>
          <c:dPt>
            <c:idx val="2"/>
            <c:invertIfNegative val="0"/>
            <c:bubble3D val="0"/>
            <c:spPr>
              <a:solidFill>
                <a:srgbClr val="FF0000"/>
              </a:solidFill>
            </c:spPr>
            <c:extLst>
              <c:ext xmlns:c16="http://schemas.microsoft.com/office/drawing/2014/chart" uri="{C3380CC4-5D6E-409C-BE32-E72D297353CC}">
                <c16:uniqueId val="{00000005-6CDE-4221-A15C-0843DF3FC2B8}"/>
              </c:ext>
            </c:extLst>
          </c:dPt>
          <c:dPt>
            <c:idx val="3"/>
            <c:invertIfNegative val="0"/>
            <c:bubble3D val="0"/>
            <c:spPr>
              <a:solidFill>
                <a:schemeClr val="tx2"/>
              </a:solidFill>
            </c:spPr>
            <c:extLst>
              <c:ext xmlns:c16="http://schemas.microsoft.com/office/drawing/2014/chart" uri="{C3380CC4-5D6E-409C-BE32-E72D297353CC}">
                <c16:uniqueId val="{00000007-6CDE-4221-A15C-0843DF3FC2B8}"/>
              </c:ext>
            </c:extLst>
          </c:dPt>
          <c:dPt>
            <c:idx val="4"/>
            <c:invertIfNegative val="0"/>
            <c:bubble3D val="0"/>
            <c:spPr>
              <a:solidFill>
                <a:schemeClr val="bg2"/>
              </a:solidFill>
            </c:spPr>
            <c:extLst>
              <c:ext xmlns:c16="http://schemas.microsoft.com/office/drawing/2014/chart" uri="{C3380CC4-5D6E-409C-BE32-E72D297353CC}">
                <c16:uniqueId val="{00000009-6CDE-4221-A15C-0843DF3FC2B8}"/>
              </c:ext>
            </c:extLst>
          </c:dPt>
          <c:dPt>
            <c:idx val="5"/>
            <c:invertIfNegative val="0"/>
            <c:bubble3D val="0"/>
            <c:spPr>
              <a:solidFill>
                <a:srgbClr val="000000"/>
              </a:solidFill>
            </c:spPr>
            <c:extLst>
              <c:ext xmlns:c16="http://schemas.microsoft.com/office/drawing/2014/chart" uri="{C3380CC4-5D6E-409C-BE32-E72D297353CC}">
                <c16:uniqueId val="{0000000B-6CDE-4221-A15C-0843DF3FC2B8}"/>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'Fibre loss'!$E$7:$J$7</c:f>
              <c:strCache>
                <c:ptCount val="6"/>
                <c:pt idx="0">
                  <c:v>Virgin</c:v>
                </c:pt>
                <c:pt idx="1">
                  <c:v>Re-pulping</c:v>
                </c:pt>
                <c:pt idx="2">
                  <c:v>Paper making</c:v>
                </c:pt>
                <c:pt idx="3">
                  <c:v>Waste</c:v>
                </c:pt>
                <c:pt idx="4">
                  <c:v>Credit/ Debit</c:v>
                </c:pt>
                <c:pt idx="5">
                  <c:v>Total</c:v>
                </c:pt>
              </c:strCache>
            </c:strRef>
          </c:cat>
          <c:val>
            <c:numRef>
              <c:f>'Fibre loss'!$E$11:$J$11</c:f>
              <c:numCache>
                <c:formatCode>General</c:formatCode>
                <c:ptCount val="6"/>
                <c:pt idx="0">
                  <c:v>0</c:v>
                </c:pt>
                <c:pt idx="1">
                  <c:v>300</c:v>
                </c:pt>
                <c:pt idx="2">
                  <c:v>1500</c:v>
                </c:pt>
                <c:pt idx="3">
                  <c:v>500</c:v>
                </c:pt>
                <c:pt idx="4">
                  <c:v>90</c:v>
                </c:pt>
                <c:pt idx="5">
                  <c:v>2390</c:v>
                </c:pt>
              </c:numCache>
            </c:numRef>
          </c:val>
          <c:extLst>
            <c:ext xmlns:c16="http://schemas.microsoft.com/office/drawing/2014/chart" uri="{C3380CC4-5D6E-409C-BE32-E72D297353CC}">
              <c16:uniqueId val="{0000000C-6CDE-4221-A15C-0843DF3FC2B8}"/>
            </c:ext>
          </c:extLst>
        </c:ser>
        <c:dLbls>
          <c:showLegendKey val="0"/>
          <c:showVal val="0"/>
          <c:showCatName val="0"/>
          <c:showSerName val="0"/>
          <c:showPercent val="0"/>
          <c:showBubbleSize val="0"/>
        </c:dLbls>
        <c:gapWidth val="150"/>
        <c:axId val="-2083812520"/>
        <c:axId val="-2084326056"/>
      </c:barChart>
      <c:catAx>
        <c:axId val="-2083812520"/>
        <c:scaling>
          <c:orientation val="minMax"/>
        </c:scaling>
        <c:delete val="0"/>
        <c:axPos val="b"/>
        <c:numFmt formatCode="General" sourceLinked="0"/>
        <c:majorTickMark val="out"/>
        <c:minorTickMark val="none"/>
        <c:tickLblPos val="low"/>
        <c:txPr>
          <a:bodyPr rot="-5400000"/>
          <a:lstStyle/>
          <a:p>
            <a:pPr>
              <a:defRPr/>
            </a:pPr>
            <a:endParaRPr lang="sv-SE"/>
          </a:p>
        </c:txPr>
        <c:crossAx val="-2084326056"/>
        <c:crosses val="autoZero"/>
        <c:auto val="1"/>
        <c:lblAlgn val="ctr"/>
        <c:lblOffset val="100"/>
        <c:noMultiLvlLbl val="0"/>
      </c:catAx>
      <c:valAx>
        <c:axId val="-2084326056"/>
        <c:scaling>
          <c:orientation val="minMax"/>
          <c:max val="4000"/>
          <c:min val="-1000"/>
        </c:scaling>
        <c:delete val="0"/>
        <c:axPos val="l"/>
        <c:majorGridlines/>
        <c:numFmt formatCode="General" sourceLinked="1"/>
        <c:majorTickMark val="out"/>
        <c:minorTickMark val="none"/>
        <c:tickLblPos val="nextTo"/>
        <c:crossAx val="-2083812520"/>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870C-4DA5-A6CF-70804FFDEEA9}"/>
              </c:ext>
            </c:extLst>
          </c:dPt>
          <c:dPt>
            <c:idx val="1"/>
            <c:invertIfNegative val="0"/>
            <c:bubble3D val="0"/>
            <c:spPr>
              <a:solidFill>
                <a:srgbClr val="FFFF00"/>
              </a:solidFill>
            </c:spPr>
            <c:extLst>
              <c:ext xmlns:c16="http://schemas.microsoft.com/office/drawing/2014/chart" uri="{C3380CC4-5D6E-409C-BE32-E72D297353CC}">
                <c16:uniqueId val="{00000003-870C-4DA5-A6CF-70804FFDEEA9}"/>
              </c:ext>
            </c:extLst>
          </c:dPt>
          <c:dPt>
            <c:idx val="2"/>
            <c:invertIfNegative val="0"/>
            <c:bubble3D val="0"/>
            <c:spPr>
              <a:solidFill>
                <a:srgbClr val="FF0000"/>
              </a:solidFill>
            </c:spPr>
            <c:extLst>
              <c:ext xmlns:c16="http://schemas.microsoft.com/office/drawing/2014/chart" uri="{C3380CC4-5D6E-409C-BE32-E72D297353CC}">
                <c16:uniqueId val="{00000005-870C-4DA5-A6CF-70804FFDEEA9}"/>
              </c:ext>
            </c:extLst>
          </c:dPt>
          <c:dPt>
            <c:idx val="3"/>
            <c:invertIfNegative val="0"/>
            <c:bubble3D val="0"/>
            <c:spPr>
              <a:solidFill>
                <a:schemeClr val="tx2"/>
              </a:solidFill>
            </c:spPr>
            <c:extLst>
              <c:ext xmlns:c16="http://schemas.microsoft.com/office/drawing/2014/chart" uri="{C3380CC4-5D6E-409C-BE32-E72D297353CC}">
                <c16:uniqueId val="{00000007-870C-4DA5-A6CF-70804FFDEEA9}"/>
              </c:ext>
            </c:extLst>
          </c:dPt>
          <c:dPt>
            <c:idx val="4"/>
            <c:invertIfNegative val="0"/>
            <c:bubble3D val="0"/>
            <c:spPr>
              <a:solidFill>
                <a:schemeClr val="bg2"/>
              </a:solidFill>
            </c:spPr>
            <c:extLst>
              <c:ext xmlns:c16="http://schemas.microsoft.com/office/drawing/2014/chart" uri="{C3380CC4-5D6E-409C-BE32-E72D297353CC}">
                <c16:uniqueId val="{00000009-870C-4DA5-A6CF-70804FFDEEA9}"/>
              </c:ext>
            </c:extLst>
          </c:dPt>
          <c:dPt>
            <c:idx val="5"/>
            <c:invertIfNegative val="0"/>
            <c:bubble3D val="0"/>
            <c:spPr>
              <a:solidFill>
                <a:srgbClr val="000000"/>
              </a:solidFill>
            </c:spPr>
            <c:extLst>
              <c:ext xmlns:c16="http://schemas.microsoft.com/office/drawing/2014/chart" uri="{C3380CC4-5D6E-409C-BE32-E72D297353CC}">
                <c16:uniqueId val="{0000000B-870C-4DA5-A6CF-70804FFDEEA9}"/>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'Fibre loss'!$E$7:$J$7</c:f>
              <c:strCache>
                <c:ptCount val="6"/>
                <c:pt idx="0">
                  <c:v>Virgin</c:v>
                </c:pt>
                <c:pt idx="1">
                  <c:v>Re-pulping</c:v>
                </c:pt>
                <c:pt idx="2">
                  <c:v>Paper making</c:v>
                </c:pt>
                <c:pt idx="3">
                  <c:v>Waste</c:v>
                </c:pt>
                <c:pt idx="4">
                  <c:v>Credit/ Debit</c:v>
                </c:pt>
                <c:pt idx="5">
                  <c:v>Total</c:v>
                </c:pt>
              </c:strCache>
            </c:strRef>
          </c:cat>
          <c:val>
            <c:numRef>
              <c:f>'Fibre loss'!$E$12:$J$12</c:f>
              <c:numCache>
                <c:formatCode>General</c:formatCode>
                <c:ptCount val="6"/>
                <c:pt idx="0">
                  <c:v>600</c:v>
                </c:pt>
                <c:pt idx="1">
                  <c:v>0</c:v>
                </c:pt>
                <c:pt idx="2">
                  <c:v>1500</c:v>
                </c:pt>
                <c:pt idx="3">
                  <c:v>250</c:v>
                </c:pt>
                <c:pt idx="4">
                  <c:v>0</c:v>
                </c:pt>
                <c:pt idx="5">
                  <c:v>2350</c:v>
                </c:pt>
              </c:numCache>
            </c:numRef>
          </c:val>
          <c:extLst>
            <c:ext xmlns:c16="http://schemas.microsoft.com/office/drawing/2014/chart" uri="{C3380CC4-5D6E-409C-BE32-E72D297353CC}">
              <c16:uniqueId val="{0000000C-870C-4DA5-A6CF-70804FFDEEA9}"/>
            </c:ext>
          </c:extLst>
        </c:ser>
        <c:dLbls>
          <c:dLblPos val="outEnd"/>
          <c:showLegendKey val="0"/>
          <c:showVal val="1"/>
          <c:showCatName val="0"/>
          <c:showSerName val="0"/>
          <c:showPercent val="0"/>
          <c:showBubbleSize val="0"/>
        </c:dLbls>
        <c:gapWidth val="150"/>
        <c:axId val="-2083709112"/>
        <c:axId val="-2083733576"/>
      </c:barChart>
      <c:catAx>
        <c:axId val="-2083709112"/>
        <c:scaling>
          <c:orientation val="minMax"/>
        </c:scaling>
        <c:delete val="0"/>
        <c:axPos val="b"/>
        <c:numFmt formatCode="General" sourceLinked="0"/>
        <c:majorTickMark val="out"/>
        <c:minorTickMark val="none"/>
        <c:tickLblPos val="low"/>
        <c:txPr>
          <a:bodyPr rot="-5400000"/>
          <a:lstStyle/>
          <a:p>
            <a:pPr>
              <a:defRPr/>
            </a:pPr>
            <a:endParaRPr lang="sv-SE"/>
          </a:p>
        </c:txPr>
        <c:crossAx val="-2083733576"/>
        <c:crosses val="autoZero"/>
        <c:auto val="1"/>
        <c:lblAlgn val="ctr"/>
        <c:lblOffset val="100"/>
        <c:noMultiLvlLbl val="0"/>
      </c:catAx>
      <c:valAx>
        <c:axId val="-2083733576"/>
        <c:scaling>
          <c:orientation val="minMax"/>
          <c:max val="4000"/>
          <c:min val="-1000"/>
        </c:scaling>
        <c:delete val="0"/>
        <c:axPos val="l"/>
        <c:majorGridlines/>
        <c:numFmt formatCode="General" sourceLinked="1"/>
        <c:majorTickMark val="out"/>
        <c:minorTickMark val="none"/>
        <c:tickLblPos val="nextTo"/>
        <c:crossAx val="-208370911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Results!$C$64</c:f>
              <c:strCache>
                <c:ptCount val="1"/>
                <c:pt idx="0">
                  <c:v> Virgin</c:v>
                </c:pt>
              </c:strCache>
            </c:strRef>
          </c:tx>
          <c:invertIfNegative val="0"/>
          <c:cat>
            <c:strRef>
              <c:f>Results!$B$65:$B$76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Results!$C$65:$C$76</c:f>
              <c:numCache>
                <c:formatCode>General</c:formatCode>
                <c:ptCount val="12"/>
                <c:pt idx="0">
                  <c:v>600</c:v>
                </c:pt>
                <c:pt idx="1">
                  <c:v>600</c:v>
                </c:pt>
                <c:pt idx="2">
                  <c:v>600</c:v>
                </c:pt>
                <c:pt idx="3">
                  <c:v>600</c:v>
                </c:pt>
                <c:pt idx="4">
                  <c:v>180.00000000000003</c:v>
                </c:pt>
                <c:pt idx="5">
                  <c:v>600</c:v>
                </c:pt>
                <c:pt idx="6">
                  <c:v>180.00000000000003</c:v>
                </c:pt>
                <c:pt idx="7">
                  <c:v>180.00000000000003</c:v>
                </c:pt>
                <c:pt idx="8">
                  <c:v>600</c:v>
                </c:pt>
                <c:pt idx="9">
                  <c:v>600</c:v>
                </c:pt>
                <c:pt idx="10">
                  <c:v>600</c:v>
                </c:pt>
                <c:pt idx="11">
                  <c:v>600</c:v>
                </c:pt>
              </c:numCache>
            </c:numRef>
          </c:val>
          <c:extLst>
            <c:ext xmlns:c16="http://schemas.microsoft.com/office/drawing/2014/chart" uri="{C3380CC4-5D6E-409C-BE32-E72D297353CC}">
              <c16:uniqueId val="{00000000-3917-494A-AE5D-D37DA830ED45}"/>
            </c:ext>
          </c:extLst>
        </c:ser>
        <c:ser>
          <c:idx val="1"/>
          <c:order val="1"/>
          <c:tx>
            <c:strRef>
              <c:f>Results!$D$64</c:f>
              <c:strCache>
                <c:ptCount val="1"/>
                <c:pt idx="0">
                  <c:v> Re-pulping</c:v>
                </c:pt>
              </c:strCache>
            </c:strRef>
          </c:tx>
          <c:invertIfNegative val="0"/>
          <c:cat>
            <c:strRef>
              <c:f>Results!$B$65:$B$76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Results!$D$65:$D$76</c:f>
              <c:numCache>
                <c:formatCode>General</c:formatCode>
                <c:ptCount val="12"/>
                <c:pt idx="0">
                  <c:v>0</c:v>
                </c:pt>
                <c:pt idx="1">
                  <c:v>0</c:v>
                </c:pt>
                <c:pt idx="2">
                  <c:v>0</c:v>
                </c:pt>
                <c:pt idx="3">
                  <c:v>0</c:v>
                </c:pt>
                <c:pt idx="4">
                  <c:v>210</c:v>
                </c:pt>
                <c:pt idx="5">
                  <c:v>0</c:v>
                </c:pt>
                <c:pt idx="6">
                  <c:v>210</c:v>
                </c:pt>
                <c:pt idx="7">
                  <c:v>210</c:v>
                </c:pt>
                <c:pt idx="8">
                  <c:v>0</c:v>
                </c:pt>
                <c:pt idx="9">
                  <c:v>0</c:v>
                </c:pt>
                <c:pt idx="10">
                  <c:v>0</c:v>
                </c:pt>
                <c:pt idx="11">
                  <c:v>0</c:v>
                </c:pt>
              </c:numCache>
            </c:numRef>
          </c:val>
          <c:extLst>
            <c:ext xmlns:c16="http://schemas.microsoft.com/office/drawing/2014/chart" uri="{C3380CC4-5D6E-409C-BE32-E72D297353CC}">
              <c16:uniqueId val="{00000001-3917-494A-AE5D-D37DA830ED45}"/>
            </c:ext>
          </c:extLst>
        </c:ser>
        <c:ser>
          <c:idx val="2"/>
          <c:order val="2"/>
          <c:tx>
            <c:strRef>
              <c:f>Results!$E$64</c:f>
              <c:strCache>
                <c:ptCount val="1"/>
                <c:pt idx="0">
                  <c:v> Paper making</c:v>
                </c:pt>
              </c:strCache>
            </c:strRef>
          </c:tx>
          <c:invertIfNegative val="0"/>
          <c:cat>
            <c:strRef>
              <c:f>Results!$B$65:$B$76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Results!$E$65:$E$76</c:f>
              <c:numCache>
                <c:formatCode>General</c:formatCode>
                <c:ptCount val="12"/>
                <c:pt idx="0">
                  <c:v>1500</c:v>
                </c:pt>
                <c:pt idx="1">
                  <c:v>1500</c:v>
                </c:pt>
                <c:pt idx="2">
                  <c:v>1500</c:v>
                </c:pt>
                <c:pt idx="3">
                  <c:v>1500</c:v>
                </c:pt>
                <c:pt idx="4">
                  <c:v>1500</c:v>
                </c:pt>
                <c:pt idx="5">
                  <c:v>1500</c:v>
                </c:pt>
                <c:pt idx="6">
                  <c:v>1500</c:v>
                </c:pt>
                <c:pt idx="7">
                  <c:v>1500</c:v>
                </c:pt>
                <c:pt idx="8">
                  <c:v>1500</c:v>
                </c:pt>
                <c:pt idx="9">
                  <c:v>1500</c:v>
                </c:pt>
                <c:pt idx="10">
                  <c:v>1500</c:v>
                </c:pt>
                <c:pt idx="11">
                  <c:v>1500</c:v>
                </c:pt>
              </c:numCache>
            </c:numRef>
          </c:val>
          <c:extLst>
            <c:ext xmlns:c16="http://schemas.microsoft.com/office/drawing/2014/chart" uri="{C3380CC4-5D6E-409C-BE32-E72D297353CC}">
              <c16:uniqueId val="{00000002-3917-494A-AE5D-D37DA830ED45}"/>
            </c:ext>
          </c:extLst>
        </c:ser>
        <c:ser>
          <c:idx val="3"/>
          <c:order val="3"/>
          <c:tx>
            <c:strRef>
              <c:f>Results!$F$64</c:f>
              <c:strCache>
                <c:ptCount val="1"/>
                <c:pt idx="0">
                  <c:v> Waste</c:v>
                </c:pt>
              </c:strCache>
            </c:strRef>
          </c:tx>
          <c:spPr>
            <a:solidFill>
              <a:schemeClr val="tx2"/>
            </a:solidFill>
          </c:spPr>
          <c:invertIfNegative val="0"/>
          <c:cat>
            <c:strRef>
              <c:f>Results!$B$65:$B$76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Results!$F$65:$F$76</c:f>
              <c:numCache>
                <c:formatCode>General</c:formatCode>
                <c:ptCount val="12"/>
                <c:pt idx="0">
                  <c:v>500</c:v>
                </c:pt>
                <c:pt idx="1">
                  <c:v>500</c:v>
                </c:pt>
                <c:pt idx="2">
                  <c:v>500</c:v>
                </c:pt>
                <c:pt idx="3">
                  <c:v>500</c:v>
                </c:pt>
                <c:pt idx="4">
                  <c:v>150.00000000000003</c:v>
                </c:pt>
                <c:pt idx="5">
                  <c:v>150.00000000000003</c:v>
                </c:pt>
                <c:pt idx="6">
                  <c:v>150.00000000000003</c:v>
                </c:pt>
                <c:pt idx="7">
                  <c:v>500</c:v>
                </c:pt>
                <c:pt idx="8">
                  <c:v>500</c:v>
                </c:pt>
                <c:pt idx="9">
                  <c:v>500</c:v>
                </c:pt>
                <c:pt idx="10">
                  <c:v>500</c:v>
                </c:pt>
                <c:pt idx="11">
                  <c:v>500</c:v>
                </c:pt>
              </c:numCache>
            </c:numRef>
          </c:val>
          <c:extLst>
            <c:ext xmlns:c16="http://schemas.microsoft.com/office/drawing/2014/chart" uri="{C3380CC4-5D6E-409C-BE32-E72D297353CC}">
              <c16:uniqueId val="{00000003-3917-494A-AE5D-D37DA830ED45}"/>
            </c:ext>
          </c:extLst>
        </c:ser>
        <c:ser>
          <c:idx val="4"/>
          <c:order val="4"/>
          <c:tx>
            <c:strRef>
              <c:f>Results!$G$64</c:f>
              <c:strCache>
                <c:ptCount val="1"/>
                <c:pt idx="0">
                  <c:v> Credit/Debit</c:v>
                </c:pt>
              </c:strCache>
            </c:strRef>
          </c:tx>
          <c:spPr>
            <a:solidFill>
              <a:schemeClr val="accent4"/>
            </a:solidFill>
          </c:spPr>
          <c:invertIfNegative val="0"/>
          <c:cat>
            <c:strRef>
              <c:f>Results!$B$65:$B$76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Results!$G$65:$G$76</c:f>
              <c:numCache>
                <c:formatCode>General</c:formatCode>
                <c:ptCount val="12"/>
                <c:pt idx="0">
                  <c:v>0</c:v>
                </c:pt>
                <c:pt idx="1">
                  <c:v>0</c:v>
                </c:pt>
                <c:pt idx="2">
                  <c:v>0</c:v>
                </c:pt>
                <c:pt idx="3">
                  <c:v>0</c:v>
                </c:pt>
                <c:pt idx="4">
                  <c:v>0</c:v>
                </c:pt>
                <c:pt idx="5">
                  <c:v>0</c:v>
                </c:pt>
                <c:pt idx="6">
                  <c:v>0</c:v>
                </c:pt>
                <c:pt idx="7">
                  <c:v>0</c:v>
                </c:pt>
                <c:pt idx="8">
                  <c:v>0</c:v>
                </c:pt>
                <c:pt idx="9">
                  <c:v>0</c:v>
                </c:pt>
                <c:pt idx="10">
                  <c:v>0</c:v>
                </c:pt>
                <c:pt idx="11" formatCode="0">
                  <c:v>0</c:v>
                </c:pt>
              </c:numCache>
            </c:numRef>
          </c:val>
          <c:extLst>
            <c:ext xmlns:c16="http://schemas.microsoft.com/office/drawing/2014/chart" uri="{C3380CC4-5D6E-409C-BE32-E72D297353CC}">
              <c16:uniqueId val="{00000004-3917-494A-AE5D-D37DA830ED45}"/>
            </c:ext>
          </c:extLst>
        </c:ser>
        <c:dLbls>
          <c:showLegendKey val="0"/>
          <c:showVal val="0"/>
          <c:showCatName val="0"/>
          <c:showSerName val="0"/>
          <c:showPercent val="0"/>
          <c:showBubbleSize val="0"/>
        </c:dLbls>
        <c:gapWidth val="80"/>
        <c:overlap val="100"/>
        <c:axId val="-2084975080"/>
        <c:axId val="-2085142056"/>
      </c:barChart>
      <c:catAx>
        <c:axId val="-2084975080"/>
        <c:scaling>
          <c:orientation val="minMax"/>
        </c:scaling>
        <c:delete val="0"/>
        <c:axPos val="b"/>
        <c:numFmt formatCode="General" sourceLinked="0"/>
        <c:majorTickMark val="out"/>
        <c:minorTickMark val="none"/>
        <c:tickLblPos val="low"/>
        <c:txPr>
          <a:bodyPr rot="-5400000" vert="horz"/>
          <a:lstStyle/>
          <a:p>
            <a:pPr>
              <a:defRPr b="1"/>
            </a:pPr>
            <a:endParaRPr lang="sv-SE"/>
          </a:p>
        </c:txPr>
        <c:crossAx val="-2085142056"/>
        <c:crosses val="autoZero"/>
        <c:auto val="1"/>
        <c:lblAlgn val="ctr"/>
        <c:lblOffset val="100"/>
        <c:noMultiLvlLbl val="0"/>
      </c:catAx>
      <c:valAx>
        <c:axId val="-2085142056"/>
        <c:scaling>
          <c:orientation val="minMax"/>
        </c:scaling>
        <c:delete val="0"/>
        <c:axPos val="l"/>
        <c:majorGridlines/>
        <c:numFmt formatCode="General" sourceLinked="1"/>
        <c:majorTickMark val="out"/>
        <c:minorTickMark val="none"/>
        <c:tickLblPos val="nextTo"/>
        <c:spPr>
          <a:ln>
            <a:noFill/>
          </a:ln>
        </c:spPr>
        <c:crossAx val="-2084975080"/>
        <c:crosses val="autoZero"/>
        <c:crossBetween val="between"/>
      </c:valAx>
    </c:plotArea>
    <c:legend>
      <c:legendPos val="r"/>
      <c:overlay val="0"/>
    </c:legend>
    <c:plotVisOnly val="1"/>
    <c:dispBlanksAs val="gap"/>
    <c:showDLblsOverMax val="0"/>
  </c:chart>
  <c:spPr>
    <a:ln>
      <a:noFill/>
    </a:ln>
  </c:spPr>
  <c:txPr>
    <a:bodyPr/>
    <a:lstStyle/>
    <a:p>
      <a:pPr>
        <a:defRPr sz="1200">
          <a:solidFill>
            <a:sysClr val="windowText" lastClr="000000"/>
          </a:solidFill>
          <a:latin typeface="Arial" pitchFamily="34" charset="0"/>
          <a:cs typeface="Arial" pitchFamily="34" charset="0"/>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905A-48D3-B83C-73F74D284870}"/>
              </c:ext>
            </c:extLst>
          </c:dPt>
          <c:dPt>
            <c:idx val="1"/>
            <c:invertIfNegative val="0"/>
            <c:bubble3D val="0"/>
            <c:spPr>
              <a:solidFill>
                <a:srgbClr val="FFFF00"/>
              </a:solidFill>
            </c:spPr>
            <c:extLst>
              <c:ext xmlns:c16="http://schemas.microsoft.com/office/drawing/2014/chart" uri="{C3380CC4-5D6E-409C-BE32-E72D297353CC}">
                <c16:uniqueId val="{00000003-905A-48D3-B83C-73F74D284870}"/>
              </c:ext>
            </c:extLst>
          </c:dPt>
          <c:dPt>
            <c:idx val="2"/>
            <c:invertIfNegative val="0"/>
            <c:bubble3D val="0"/>
            <c:spPr>
              <a:solidFill>
                <a:srgbClr val="FF0000"/>
              </a:solidFill>
            </c:spPr>
            <c:extLst>
              <c:ext xmlns:c16="http://schemas.microsoft.com/office/drawing/2014/chart" uri="{C3380CC4-5D6E-409C-BE32-E72D297353CC}">
                <c16:uniqueId val="{00000005-905A-48D3-B83C-73F74D284870}"/>
              </c:ext>
            </c:extLst>
          </c:dPt>
          <c:dPt>
            <c:idx val="3"/>
            <c:invertIfNegative val="0"/>
            <c:bubble3D val="0"/>
            <c:spPr>
              <a:solidFill>
                <a:schemeClr val="tx2"/>
              </a:solidFill>
            </c:spPr>
            <c:extLst>
              <c:ext xmlns:c16="http://schemas.microsoft.com/office/drawing/2014/chart" uri="{C3380CC4-5D6E-409C-BE32-E72D297353CC}">
                <c16:uniqueId val="{00000007-905A-48D3-B83C-73F74D284870}"/>
              </c:ext>
            </c:extLst>
          </c:dPt>
          <c:dPt>
            <c:idx val="4"/>
            <c:invertIfNegative val="0"/>
            <c:bubble3D val="0"/>
            <c:spPr>
              <a:solidFill>
                <a:schemeClr val="bg2"/>
              </a:solidFill>
            </c:spPr>
            <c:extLst>
              <c:ext xmlns:c16="http://schemas.microsoft.com/office/drawing/2014/chart" uri="{C3380CC4-5D6E-409C-BE32-E72D297353CC}">
                <c16:uniqueId val="{00000009-905A-48D3-B83C-73F74D284870}"/>
              </c:ext>
            </c:extLst>
          </c:dPt>
          <c:dPt>
            <c:idx val="5"/>
            <c:invertIfNegative val="0"/>
            <c:bubble3D val="0"/>
            <c:spPr>
              <a:solidFill>
                <a:srgbClr val="000000"/>
              </a:solidFill>
            </c:spPr>
            <c:extLst>
              <c:ext xmlns:c16="http://schemas.microsoft.com/office/drawing/2014/chart" uri="{C3380CC4-5D6E-409C-BE32-E72D297353CC}">
                <c16:uniqueId val="{0000000B-905A-48D3-B83C-73F74D284870}"/>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'Fibre loss'!$E$7:$J$7</c:f>
              <c:strCache>
                <c:ptCount val="6"/>
                <c:pt idx="0">
                  <c:v>Virgin</c:v>
                </c:pt>
                <c:pt idx="1">
                  <c:v>Re-pulping</c:v>
                </c:pt>
                <c:pt idx="2">
                  <c:v>Paper making</c:v>
                </c:pt>
                <c:pt idx="3">
                  <c:v>Waste</c:v>
                </c:pt>
                <c:pt idx="4">
                  <c:v>Credit/ Debit</c:v>
                </c:pt>
                <c:pt idx="5">
                  <c:v>Total</c:v>
                </c:pt>
              </c:strCache>
            </c:strRef>
          </c:cat>
          <c:val>
            <c:numRef>
              <c:f>'Fibre loss'!$E$13:$J$13</c:f>
              <c:numCache>
                <c:formatCode>General</c:formatCode>
                <c:ptCount val="6"/>
                <c:pt idx="0">
                  <c:v>300</c:v>
                </c:pt>
                <c:pt idx="1">
                  <c:v>150</c:v>
                </c:pt>
                <c:pt idx="2">
                  <c:v>1500</c:v>
                </c:pt>
                <c:pt idx="3">
                  <c:v>250</c:v>
                </c:pt>
                <c:pt idx="4">
                  <c:v>45</c:v>
                </c:pt>
                <c:pt idx="5">
                  <c:v>2245</c:v>
                </c:pt>
              </c:numCache>
            </c:numRef>
          </c:val>
          <c:extLst>
            <c:ext xmlns:c16="http://schemas.microsoft.com/office/drawing/2014/chart" uri="{C3380CC4-5D6E-409C-BE32-E72D297353CC}">
              <c16:uniqueId val="{0000000C-905A-48D3-B83C-73F74D284870}"/>
            </c:ext>
          </c:extLst>
        </c:ser>
        <c:dLbls>
          <c:dLblPos val="outEnd"/>
          <c:showLegendKey val="0"/>
          <c:showVal val="1"/>
          <c:showCatName val="0"/>
          <c:showSerName val="0"/>
          <c:showPercent val="0"/>
          <c:showBubbleSize val="0"/>
        </c:dLbls>
        <c:gapWidth val="150"/>
        <c:axId val="-2083872776"/>
        <c:axId val="-2084357064"/>
      </c:barChart>
      <c:catAx>
        <c:axId val="-2083872776"/>
        <c:scaling>
          <c:orientation val="minMax"/>
        </c:scaling>
        <c:delete val="0"/>
        <c:axPos val="b"/>
        <c:numFmt formatCode="General" sourceLinked="0"/>
        <c:majorTickMark val="out"/>
        <c:minorTickMark val="none"/>
        <c:tickLblPos val="low"/>
        <c:txPr>
          <a:bodyPr rot="-5400000"/>
          <a:lstStyle/>
          <a:p>
            <a:pPr>
              <a:defRPr/>
            </a:pPr>
            <a:endParaRPr lang="sv-SE"/>
          </a:p>
        </c:txPr>
        <c:crossAx val="-2084357064"/>
        <c:crosses val="autoZero"/>
        <c:auto val="1"/>
        <c:lblAlgn val="ctr"/>
        <c:lblOffset val="100"/>
        <c:noMultiLvlLbl val="0"/>
      </c:catAx>
      <c:valAx>
        <c:axId val="-2084357064"/>
        <c:scaling>
          <c:orientation val="minMax"/>
          <c:max val="4000"/>
          <c:min val="-1000"/>
        </c:scaling>
        <c:delete val="0"/>
        <c:axPos val="l"/>
        <c:majorGridlines/>
        <c:numFmt formatCode="General" sourceLinked="1"/>
        <c:majorTickMark val="out"/>
        <c:minorTickMark val="none"/>
        <c:tickLblPos val="nextTo"/>
        <c:crossAx val="-208387277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0E86-4443-A93A-7A84239DA2A9}"/>
              </c:ext>
            </c:extLst>
          </c:dPt>
          <c:dPt>
            <c:idx val="1"/>
            <c:invertIfNegative val="0"/>
            <c:bubble3D val="0"/>
            <c:spPr>
              <a:solidFill>
                <a:srgbClr val="FFFF00"/>
              </a:solidFill>
            </c:spPr>
            <c:extLst>
              <c:ext xmlns:c16="http://schemas.microsoft.com/office/drawing/2014/chart" uri="{C3380CC4-5D6E-409C-BE32-E72D297353CC}">
                <c16:uniqueId val="{00000003-0E86-4443-A93A-7A84239DA2A9}"/>
              </c:ext>
            </c:extLst>
          </c:dPt>
          <c:dPt>
            <c:idx val="2"/>
            <c:invertIfNegative val="0"/>
            <c:bubble3D val="0"/>
            <c:spPr>
              <a:solidFill>
                <a:srgbClr val="FF0000"/>
              </a:solidFill>
            </c:spPr>
            <c:extLst>
              <c:ext xmlns:c16="http://schemas.microsoft.com/office/drawing/2014/chart" uri="{C3380CC4-5D6E-409C-BE32-E72D297353CC}">
                <c16:uniqueId val="{00000005-0E86-4443-A93A-7A84239DA2A9}"/>
              </c:ext>
            </c:extLst>
          </c:dPt>
          <c:dPt>
            <c:idx val="3"/>
            <c:invertIfNegative val="0"/>
            <c:bubble3D val="0"/>
            <c:spPr>
              <a:solidFill>
                <a:schemeClr val="tx2"/>
              </a:solidFill>
            </c:spPr>
            <c:extLst>
              <c:ext xmlns:c16="http://schemas.microsoft.com/office/drawing/2014/chart" uri="{C3380CC4-5D6E-409C-BE32-E72D297353CC}">
                <c16:uniqueId val="{00000007-0E86-4443-A93A-7A84239DA2A9}"/>
              </c:ext>
            </c:extLst>
          </c:dPt>
          <c:dPt>
            <c:idx val="4"/>
            <c:invertIfNegative val="0"/>
            <c:bubble3D val="0"/>
            <c:spPr>
              <a:solidFill>
                <a:schemeClr val="bg2"/>
              </a:solidFill>
            </c:spPr>
            <c:extLst>
              <c:ext xmlns:c16="http://schemas.microsoft.com/office/drawing/2014/chart" uri="{C3380CC4-5D6E-409C-BE32-E72D297353CC}">
                <c16:uniqueId val="{00000009-0E86-4443-A93A-7A84239DA2A9}"/>
              </c:ext>
            </c:extLst>
          </c:dPt>
          <c:dPt>
            <c:idx val="5"/>
            <c:invertIfNegative val="0"/>
            <c:bubble3D val="0"/>
            <c:spPr>
              <a:solidFill>
                <a:srgbClr val="000000"/>
              </a:solidFill>
            </c:spPr>
            <c:extLst>
              <c:ext xmlns:c16="http://schemas.microsoft.com/office/drawing/2014/chart" uri="{C3380CC4-5D6E-409C-BE32-E72D297353CC}">
                <c16:uniqueId val="{0000000B-0E86-4443-A93A-7A84239DA2A9}"/>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'Fibre loss'!$E$7:$J$7</c:f>
              <c:strCache>
                <c:ptCount val="6"/>
                <c:pt idx="0">
                  <c:v>Virgin</c:v>
                </c:pt>
                <c:pt idx="1">
                  <c:v>Re-pulping</c:v>
                </c:pt>
                <c:pt idx="2">
                  <c:v>Paper making</c:v>
                </c:pt>
                <c:pt idx="3">
                  <c:v>Waste</c:v>
                </c:pt>
                <c:pt idx="4">
                  <c:v>Credit/ Debit</c:v>
                </c:pt>
                <c:pt idx="5">
                  <c:v>Total</c:v>
                </c:pt>
              </c:strCache>
            </c:strRef>
          </c:cat>
          <c:val>
            <c:numRef>
              <c:f>'Fibre loss'!$E$14:$J$14</c:f>
              <c:numCache>
                <c:formatCode>General</c:formatCode>
                <c:ptCount val="6"/>
                <c:pt idx="0">
                  <c:v>0</c:v>
                </c:pt>
                <c:pt idx="1">
                  <c:v>300</c:v>
                </c:pt>
                <c:pt idx="2">
                  <c:v>1500</c:v>
                </c:pt>
                <c:pt idx="3">
                  <c:v>250</c:v>
                </c:pt>
                <c:pt idx="4">
                  <c:v>90</c:v>
                </c:pt>
                <c:pt idx="5">
                  <c:v>2140</c:v>
                </c:pt>
              </c:numCache>
            </c:numRef>
          </c:val>
          <c:extLst>
            <c:ext xmlns:c16="http://schemas.microsoft.com/office/drawing/2014/chart" uri="{C3380CC4-5D6E-409C-BE32-E72D297353CC}">
              <c16:uniqueId val="{0000000C-0E86-4443-A93A-7A84239DA2A9}"/>
            </c:ext>
          </c:extLst>
        </c:ser>
        <c:dLbls>
          <c:dLblPos val="outEnd"/>
          <c:showLegendKey val="0"/>
          <c:showVal val="1"/>
          <c:showCatName val="0"/>
          <c:showSerName val="0"/>
          <c:showPercent val="0"/>
          <c:showBubbleSize val="0"/>
        </c:dLbls>
        <c:gapWidth val="150"/>
        <c:axId val="-2084325032"/>
        <c:axId val="-2083691384"/>
      </c:barChart>
      <c:catAx>
        <c:axId val="-2084325032"/>
        <c:scaling>
          <c:orientation val="minMax"/>
        </c:scaling>
        <c:delete val="0"/>
        <c:axPos val="b"/>
        <c:numFmt formatCode="General" sourceLinked="0"/>
        <c:majorTickMark val="out"/>
        <c:minorTickMark val="none"/>
        <c:tickLblPos val="low"/>
        <c:txPr>
          <a:bodyPr rot="-5400000"/>
          <a:lstStyle/>
          <a:p>
            <a:pPr>
              <a:defRPr/>
            </a:pPr>
            <a:endParaRPr lang="sv-SE"/>
          </a:p>
        </c:txPr>
        <c:crossAx val="-2083691384"/>
        <c:crosses val="autoZero"/>
        <c:auto val="1"/>
        <c:lblAlgn val="ctr"/>
        <c:lblOffset val="100"/>
        <c:noMultiLvlLbl val="0"/>
      </c:catAx>
      <c:valAx>
        <c:axId val="-2083691384"/>
        <c:scaling>
          <c:orientation val="minMax"/>
          <c:max val="4000"/>
          <c:min val="-1000"/>
        </c:scaling>
        <c:delete val="0"/>
        <c:axPos val="l"/>
        <c:majorGridlines/>
        <c:numFmt formatCode="General" sourceLinked="1"/>
        <c:majorTickMark val="out"/>
        <c:minorTickMark val="none"/>
        <c:tickLblPos val="nextTo"/>
        <c:crossAx val="-208432503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F766-48A8-A157-6A4AF868B3ED}"/>
              </c:ext>
            </c:extLst>
          </c:dPt>
          <c:dPt>
            <c:idx val="1"/>
            <c:invertIfNegative val="0"/>
            <c:bubble3D val="0"/>
            <c:spPr>
              <a:solidFill>
                <a:srgbClr val="FFFF00"/>
              </a:solidFill>
            </c:spPr>
            <c:extLst>
              <c:ext xmlns:c16="http://schemas.microsoft.com/office/drawing/2014/chart" uri="{C3380CC4-5D6E-409C-BE32-E72D297353CC}">
                <c16:uniqueId val="{00000003-F766-48A8-A157-6A4AF868B3ED}"/>
              </c:ext>
            </c:extLst>
          </c:dPt>
          <c:dPt>
            <c:idx val="2"/>
            <c:invertIfNegative val="0"/>
            <c:bubble3D val="0"/>
            <c:spPr>
              <a:solidFill>
                <a:srgbClr val="FF0000"/>
              </a:solidFill>
            </c:spPr>
            <c:extLst>
              <c:ext xmlns:c16="http://schemas.microsoft.com/office/drawing/2014/chart" uri="{C3380CC4-5D6E-409C-BE32-E72D297353CC}">
                <c16:uniqueId val="{00000005-F766-48A8-A157-6A4AF868B3ED}"/>
              </c:ext>
            </c:extLst>
          </c:dPt>
          <c:dPt>
            <c:idx val="3"/>
            <c:invertIfNegative val="0"/>
            <c:bubble3D val="0"/>
            <c:spPr>
              <a:solidFill>
                <a:schemeClr val="tx2"/>
              </a:solidFill>
            </c:spPr>
            <c:extLst>
              <c:ext xmlns:c16="http://schemas.microsoft.com/office/drawing/2014/chart" uri="{C3380CC4-5D6E-409C-BE32-E72D297353CC}">
                <c16:uniqueId val="{00000007-F766-48A8-A157-6A4AF868B3ED}"/>
              </c:ext>
            </c:extLst>
          </c:dPt>
          <c:dPt>
            <c:idx val="4"/>
            <c:invertIfNegative val="0"/>
            <c:bubble3D val="0"/>
            <c:spPr>
              <a:solidFill>
                <a:schemeClr val="bg2"/>
              </a:solidFill>
            </c:spPr>
            <c:extLst>
              <c:ext xmlns:c16="http://schemas.microsoft.com/office/drawing/2014/chart" uri="{C3380CC4-5D6E-409C-BE32-E72D297353CC}">
                <c16:uniqueId val="{00000009-F766-48A8-A157-6A4AF868B3ED}"/>
              </c:ext>
            </c:extLst>
          </c:dPt>
          <c:dPt>
            <c:idx val="5"/>
            <c:invertIfNegative val="0"/>
            <c:bubble3D val="0"/>
            <c:spPr>
              <a:solidFill>
                <a:srgbClr val="000000"/>
              </a:solidFill>
            </c:spPr>
            <c:extLst>
              <c:ext xmlns:c16="http://schemas.microsoft.com/office/drawing/2014/chart" uri="{C3380CC4-5D6E-409C-BE32-E72D297353CC}">
                <c16:uniqueId val="{0000000B-F766-48A8-A157-6A4AF868B3ED}"/>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'Fibre loss'!$E$7:$J$7</c:f>
              <c:strCache>
                <c:ptCount val="6"/>
                <c:pt idx="0">
                  <c:v>Virgin</c:v>
                </c:pt>
                <c:pt idx="1">
                  <c:v>Re-pulping</c:v>
                </c:pt>
                <c:pt idx="2">
                  <c:v>Paper making</c:v>
                </c:pt>
                <c:pt idx="3">
                  <c:v>Waste</c:v>
                </c:pt>
                <c:pt idx="4">
                  <c:v>Credit/ Debit</c:v>
                </c:pt>
                <c:pt idx="5">
                  <c:v>Total</c:v>
                </c:pt>
              </c:strCache>
            </c:strRef>
          </c:cat>
          <c:val>
            <c:numRef>
              <c:f>'Fibre loss'!$E$15:$J$15</c:f>
              <c:numCache>
                <c:formatCode>General</c:formatCode>
                <c:ptCount val="6"/>
                <c:pt idx="0">
                  <c:v>600</c:v>
                </c:pt>
                <c:pt idx="1">
                  <c:v>0</c:v>
                </c:pt>
                <c:pt idx="2">
                  <c:v>1500</c:v>
                </c:pt>
                <c:pt idx="3">
                  <c:v>0</c:v>
                </c:pt>
                <c:pt idx="4">
                  <c:v>0</c:v>
                </c:pt>
                <c:pt idx="5">
                  <c:v>2100</c:v>
                </c:pt>
              </c:numCache>
            </c:numRef>
          </c:val>
          <c:extLst>
            <c:ext xmlns:c16="http://schemas.microsoft.com/office/drawing/2014/chart" uri="{C3380CC4-5D6E-409C-BE32-E72D297353CC}">
              <c16:uniqueId val="{0000000C-F766-48A8-A157-6A4AF868B3ED}"/>
            </c:ext>
          </c:extLst>
        </c:ser>
        <c:dLbls>
          <c:dLblPos val="outEnd"/>
          <c:showLegendKey val="0"/>
          <c:showVal val="1"/>
          <c:showCatName val="0"/>
          <c:showSerName val="0"/>
          <c:showPercent val="0"/>
          <c:showBubbleSize val="0"/>
        </c:dLbls>
        <c:gapWidth val="150"/>
        <c:axId val="-2085868312"/>
        <c:axId val="-2086159208"/>
      </c:barChart>
      <c:catAx>
        <c:axId val="-2085868312"/>
        <c:scaling>
          <c:orientation val="minMax"/>
        </c:scaling>
        <c:delete val="0"/>
        <c:axPos val="b"/>
        <c:numFmt formatCode="General" sourceLinked="0"/>
        <c:majorTickMark val="out"/>
        <c:minorTickMark val="none"/>
        <c:tickLblPos val="low"/>
        <c:txPr>
          <a:bodyPr rot="-5400000"/>
          <a:lstStyle/>
          <a:p>
            <a:pPr>
              <a:defRPr/>
            </a:pPr>
            <a:endParaRPr lang="sv-SE"/>
          </a:p>
        </c:txPr>
        <c:crossAx val="-2086159208"/>
        <c:crosses val="autoZero"/>
        <c:auto val="1"/>
        <c:lblAlgn val="ctr"/>
        <c:lblOffset val="100"/>
        <c:noMultiLvlLbl val="0"/>
      </c:catAx>
      <c:valAx>
        <c:axId val="-2086159208"/>
        <c:scaling>
          <c:orientation val="minMax"/>
          <c:max val="4000"/>
          <c:min val="-1000"/>
        </c:scaling>
        <c:delete val="0"/>
        <c:axPos val="l"/>
        <c:majorGridlines/>
        <c:numFmt formatCode="General" sourceLinked="1"/>
        <c:majorTickMark val="out"/>
        <c:minorTickMark val="none"/>
        <c:tickLblPos val="nextTo"/>
        <c:crossAx val="-208586831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DFA4-4FC9-BA84-6AFF37ACCD2F}"/>
              </c:ext>
            </c:extLst>
          </c:dPt>
          <c:dPt>
            <c:idx val="1"/>
            <c:invertIfNegative val="0"/>
            <c:bubble3D val="0"/>
            <c:spPr>
              <a:solidFill>
                <a:srgbClr val="FFFF00"/>
              </a:solidFill>
            </c:spPr>
            <c:extLst>
              <c:ext xmlns:c16="http://schemas.microsoft.com/office/drawing/2014/chart" uri="{C3380CC4-5D6E-409C-BE32-E72D297353CC}">
                <c16:uniqueId val="{00000003-DFA4-4FC9-BA84-6AFF37ACCD2F}"/>
              </c:ext>
            </c:extLst>
          </c:dPt>
          <c:dPt>
            <c:idx val="2"/>
            <c:invertIfNegative val="0"/>
            <c:bubble3D val="0"/>
            <c:spPr>
              <a:solidFill>
                <a:srgbClr val="FF0000"/>
              </a:solidFill>
            </c:spPr>
            <c:extLst>
              <c:ext xmlns:c16="http://schemas.microsoft.com/office/drawing/2014/chart" uri="{C3380CC4-5D6E-409C-BE32-E72D297353CC}">
                <c16:uniqueId val="{00000005-DFA4-4FC9-BA84-6AFF37ACCD2F}"/>
              </c:ext>
            </c:extLst>
          </c:dPt>
          <c:dPt>
            <c:idx val="3"/>
            <c:invertIfNegative val="0"/>
            <c:bubble3D val="0"/>
            <c:spPr>
              <a:solidFill>
                <a:schemeClr val="tx2"/>
              </a:solidFill>
            </c:spPr>
            <c:extLst>
              <c:ext xmlns:c16="http://schemas.microsoft.com/office/drawing/2014/chart" uri="{C3380CC4-5D6E-409C-BE32-E72D297353CC}">
                <c16:uniqueId val="{00000007-DFA4-4FC9-BA84-6AFF37ACCD2F}"/>
              </c:ext>
            </c:extLst>
          </c:dPt>
          <c:dPt>
            <c:idx val="4"/>
            <c:invertIfNegative val="0"/>
            <c:bubble3D val="0"/>
            <c:spPr>
              <a:solidFill>
                <a:schemeClr val="bg2"/>
              </a:solidFill>
            </c:spPr>
            <c:extLst>
              <c:ext xmlns:c16="http://schemas.microsoft.com/office/drawing/2014/chart" uri="{C3380CC4-5D6E-409C-BE32-E72D297353CC}">
                <c16:uniqueId val="{00000009-DFA4-4FC9-BA84-6AFF37ACCD2F}"/>
              </c:ext>
            </c:extLst>
          </c:dPt>
          <c:dPt>
            <c:idx val="5"/>
            <c:invertIfNegative val="0"/>
            <c:bubble3D val="0"/>
            <c:spPr>
              <a:solidFill>
                <a:srgbClr val="000000"/>
              </a:solidFill>
            </c:spPr>
            <c:extLst>
              <c:ext xmlns:c16="http://schemas.microsoft.com/office/drawing/2014/chart" uri="{C3380CC4-5D6E-409C-BE32-E72D297353CC}">
                <c16:uniqueId val="{0000000B-DFA4-4FC9-BA84-6AFF37ACCD2F}"/>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'Fibre loss'!$E$7:$J$7</c:f>
              <c:strCache>
                <c:ptCount val="6"/>
                <c:pt idx="0">
                  <c:v>Virgin</c:v>
                </c:pt>
                <c:pt idx="1">
                  <c:v>Re-pulping</c:v>
                </c:pt>
                <c:pt idx="2">
                  <c:v>Paper making</c:v>
                </c:pt>
                <c:pt idx="3">
                  <c:v>Waste</c:v>
                </c:pt>
                <c:pt idx="4">
                  <c:v>Credit/ Debit</c:v>
                </c:pt>
                <c:pt idx="5">
                  <c:v>Total</c:v>
                </c:pt>
              </c:strCache>
            </c:strRef>
          </c:cat>
          <c:val>
            <c:numRef>
              <c:f>'Fibre loss'!$E$16:$J$16</c:f>
              <c:numCache>
                <c:formatCode>General</c:formatCode>
                <c:ptCount val="6"/>
                <c:pt idx="0">
                  <c:v>300</c:v>
                </c:pt>
                <c:pt idx="1">
                  <c:v>150</c:v>
                </c:pt>
                <c:pt idx="2">
                  <c:v>1500</c:v>
                </c:pt>
                <c:pt idx="3">
                  <c:v>0</c:v>
                </c:pt>
                <c:pt idx="4">
                  <c:v>45</c:v>
                </c:pt>
                <c:pt idx="5">
                  <c:v>1995</c:v>
                </c:pt>
              </c:numCache>
            </c:numRef>
          </c:val>
          <c:extLst>
            <c:ext xmlns:c16="http://schemas.microsoft.com/office/drawing/2014/chart" uri="{C3380CC4-5D6E-409C-BE32-E72D297353CC}">
              <c16:uniqueId val="{0000000C-DFA4-4FC9-BA84-6AFF37ACCD2F}"/>
            </c:ext>
          </c:extLst>
        </c:ser>
        <c:dLbls>
          <c:dLblPos val="outEnd"/>
          <c:showLegendKey val="0"/>
          <c:showVal val="1"/>
          <c:showCatName val="0"/>
          <c:showSerName val="0"/>
          <c:showPercent val="0"/>
          <c:showBubbleSize val="0"/>
        </c:dLbls>
        <c:gapWidth val="150"/>
        <c:axId val="-2086632248"/>
        <c:axId val="-2086629160"/>
      </c:barChart>
      <c:catAx>
        <c:axId val="-2086632248"/>
        <c:scaling>
          <c:orientation val="minMax"/>
        </c:scaling>
        <c:delete val="0"/>
        <c:axPos val="b"/>
        <c:numFmt formatCode="General" sourceLinked="0"/>
        <c:majorTickMark val="out"/>
        <c:minorTickMark val="none"/>
        <c:tickLblPos val="low"/>
        <c:txPr>
          <a:bodyPr rot="-5400000"/>
          <a:lstStyle/>
          <a:p>
            <a:pPr>
              <a:defRPr/>
            </a:pPr>
            <a:endParaRPr lang="sv-SE"/>
          </a:p>
        </c:txPr>
        <c:crossAx val="-2086629160"/>
        <c:crosses val="autoZero"/>
        <c:auto val="1"/>
        <c:lblAlgn val="ctr"/>
        <c:lblOffset val="100"/>
        <c:noMultiLvlLbl val="0"/>
      </c:catAx>
      <c:valAx>
        <c:axId val="-2086629160"/>
        <c:scaling>
          <c:orientation val="minMax"/>
          <c:max val="4000"/>
          <c:min val="-1000"/>
        </c:scaling>
        <c:delete val="0"/>
        <c:axPos val="l"/>
        <c:majorGridlines/>
        <c:numFmt formatCode="General" sourceLinked="1"/>
        <c:majorTickMark val="out"/>
        <c:minorTickMark val="none"/>
        <c:tickLblPos val="nextTo"/>
        <c:crossAx val="-208663224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7C5B-4DAB-BE3F-E19DF983D68E}"/>
              </c:ext>
            </c:extLst>
          </c:dPt>
          <c:dPt>
            <c:idx val="1"/>
            <c:invertIfNegative val="0"/>
            <c:bubble3D val="0"/>
            <c:spPr>
              <a:solidFill>
                <a:srgbClr val="FFFF00"/>
              </a:solidFill>
            </c:spPr>
            <c:extLst>
              <c:ext xmlns:c16="http://schemas.microsoft.com/office/drawing/2014/chart" uri="{C3380CC4-5D6E-409C-BE32-E72D297353CC}">
                <c16:uniqueId val="{00000003-7C5B-4DAB-BE3F-E19DF983D68E}"/>
              </c:ext>
            </c:extLst>
          </c:dPt>
          <c:dPt>
            <c:idx val="2"/>
            <c:invertIfNegative val="0"/>
            <c:bubble3D val="0"/>
            <c:spPr>
              <a:solidFill>
                <a:srgbClr val="FF0000"/>
              </a:solidFill>
            </c:spPr>
            <c:extLst>
              <c:ext xmlns:c16="http://schemas.microsoft.com/office/drawing/2014/chart" uri="{C3380CC4-5D6E-409C-BE32-E72D297353CC}">
                <c16:uniqueId val="{00000005-7C5B-4DAB-BE3F-E19DF983D68E}"/>
              </c:ext>
            </c:extLst>
          </c:dPt>
          <c:dPt>
            <c:idx val="3"/>
            <c:invertIfNegative val="0"/>
            <c:bubble3D val="0"/>
            <c:spPr>
              <a:solidFill>
                <a:schemeClr val="tx2"/>
              </a:solidFill>
            </c:spPr>
            <c:extLst>
              <c:ext xmlns:c16="http://schemas.microsoft.com/office/drawing/2014/chart" uri="{C3380CC4-5D6E-409C-BE32-E72D297353CC}">
                <c16:uniqueId val="{00000007-7C5B-4DAB-BE3F-E19DF983D68E}"/>
              </c:ext>
            </c:extLst>
          </c:dPt>
          <c:dPt>
            <c:idx val="4"/>
            <c:invertIfNegative val="0"/>
            <c:bubble3D val="0"/>
            <c:spPr>
              <a:solidFill>
                <a:schemeClr val="bg2"/>
              </a:solidFill>
            </c:spPr>
            <c:extLst>
              <c:ext xmlns:c16="http://schemas.microsoft.com/office/drawing/2014/chart" uri="{C3380CC4-5D6E-409C-BE32-E72D297353CC}">
                <c16:uniqueId val="{00000009-7C5B-4DAB-BE3F-E19DF983D68E}"/>
              </c:ext>
            </c:extLst>
          </c:dPt>
          <c:dPt>
            <c:idx val="5"/>
            <c:invertIfNegative val="0"/>
            <c:bubble3D val="0"/>
            <c:spPr>
              <a:solidFill>
                <a:srgbClr val="000000"/>
              </a:solidFill>
            </c:spPr>
            <c:extLst>
              <c:ext xmlns:c16="http://schemas.microsoft.com/office/drawing/2014/chart" uri="{C3380CC4-5D6E-409C-BE32-E72D297353CC}">
                <c16:uniqueId val="{0000000B-7C5B-4DAB-BE3F-E19DF983D68E}"/>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'Fibre loss'!$E$7:$J$7</c:f>
              <c:strCache>
                <c:ptCount val="6"/>
                <c:pt idx="0">
                  <c:v>Virgin</c:v>
                </c:pt>
                <c:pt idx="1">
                  <c:v>Re-pulping</c:v>
                </c:pt>
                <c:pt idx="2">
                  <c:v>Paper making</c:v>
                </c:pt>
                <c:pt idx="3">
                  <c:v>Waste</c:v>
                </c:pt>
                <c:pt idx="4">
                  <c:v>Credit/ Debit</c:v>
                </c:pt>
                <c:pt idx="5">
                  <c:v>Total</c:v>
                </c:pt>
              </c:strCache>
            </c:strRef>
          </c:cat>
          <c:val>
            <c:numRef>
              <c:f>'Fibre loss'!$E$17:$J$17</c:f>
              <c:numCache>
                <c:formatCode>General</c:formatCode>
                <c:ptCount val="6"/>
                <c:pt idx="0">
                  <c:v>0</c:v>
                </c:pt>
                <c:pt idx="1">
                  <c:v>300</c:v>
                </c:pt>
                <c:pt idx="2">
                  <c:v>1500</c:v>
                </c:pt>
                <c:pt idx="3">
                  <c:v>0</c:v>
                </c:pt>
                <c:pt idx="4">
                  <c:v>90</c:v>
                </c:pt>
                <c:pt idx="5">
                  <c:v>1890</c:v>
                </c:pt>
              </c:numCache>
            </c:numRef>
          </c:val>
          <c:extLst>
            <c:ext xmlns:c16="http://schemas.microsoft.com/office/drawing/2014/chart" uri="{C3380CC4-5D6E-409C-BE32-E72D297353CC}">
              <c16:uniqueId val="{0000000C-7C5B-4DAB-BE3F-E19DF983D68E}"/>
            </c:ext>
          </c:extLst>
        </c:ser>
        <c:dLbls>
          <c:dLblPos val="outEnd"/>
          <c:showLegendKey val="0"/>
          <c:showVal val="1"/>
          <c:showCatName val="0"/>
          <c:showSerName val="0"/>
          <c:showPercent val="0"/>
          <c:showBubbleSize val="0"/>
        </c:dLbls>
        <c:gapWidth val="150"/>
        <c:axId val="-2085740968"/>
        <c:axId val="-2085737880"/>
      </c:barChart>
      <c:catAx>
        <c:axId val="-2085740968"/>
        <c:scaling>
          <c:orientation val="minMax"/>
        </c:scaling>
        <c:delete val="0"/>
        <c:axPos val="b"/>
        <c:numFmt formatCode="General" sourceLinked="0"/>
        <c:majorTickMark val="out"/>
        <c:minorTickMark val="none"/>
        <c:tickLblPos val="low"/>
        <c:txPr>
          <a:bodyPr rot="-5400000"/>
          <a:lstStyle/>
          <a:p>
            <a:pPr>
              <a:defRPr/>
            </a:pPr>
            <a:endParaRPr lang="sv-SE"/>
          </a:p>
        </c:txPr>
        <c:crossAx val="-2085737880"/>
        <c:crosses val="autoZero"/>
        <c:auto val="1"/>
        <c:lblAlgn val="ctr"/>
        <c:lblOffset val="100"/>
        <c:noMultiLvlLbl val="0"/>
      </c:catAx>
      <c:valAx>
        <c:axId val="-2085737880"/>
        <c:scaling>
          <c:orientation val="minMax"/>
          <c:max val="4000"/>
          <c:min val="-1000"/>
        </c:scaling>
        <c:delete val="0"/>
        <c:axPos val="l"/>
        <c:majorGridlines/>
        <c:numFmt formatCode="General" sourceLinked="1"/>
        <c:majorTickMark val="out"/>
        <c:minorTickMark val="none"/>
        <c:tickLblPos val="nextTo"/>
        <c:crossAx val="-208574096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B569-47DF-837F-F9D9B05D5131}"/>
              </c:ext>
            </c:extLst>
          </c:dPt>
          <c:dPt>
            <c:idx val="1"/>
            <c:invertIfNegative val="0"/>
            <c:bubble3D val="0"/>
            <c:spPr>
              <a:solidFill>
                <a:srgbClr val="FFFF00"/>
              </a:solidFill>
            </c:spPr>
            <c:extLst>
              <c:ext xmlns:c16="http://schemas.microsoft.com/office/drawing/2014/chart" uri="{C3380CC4-5D6E-409C-BE32-E72D297353CC}">
                <c16:uniqueId val="{00000003-B569-47DF-837F-F9D9B05D5131}"/>
              </c:ext>
            </c:extLst>
          </c:dPt>
          <c:dPt>
            <c:idx val="2"/>
            <c:invertIfNegative val="0"/>
            <c:bubble3D val="0"/>
            <c:spPr>
              <a:solidFill>
                <a:srgbClr val="FF0000"/>
              </a:solidFill>
            </c:spPr>
            <c:extLst>
              <c:ext xmlns:c16="http://schemas.microsoft.com/office/drawing/2014/chart" uri="{C3380CC4-5D6E-409C-BE32-E72D297353CC}">
                <c16:uniqueId val="{00000005-B569-47DF-837F-F9D9B05D5131}"/>
              </c:ext>
            </c:extLst>
          </c:dPt>
          <c:dPt>
            <c:idx val="3"/>
            <c:invertIfNegative val="0"/>
            <c:bubble3D val="0"/>
            <c:spPr>
              <a:solidFill>
                <a:schemeClr val="tx2"/>
              </a:solidFill>
            </c:spPr>
            <c:extLst>
              <c:ext xmlns:c16="http://schemas.microsoft.com/office/drawing/2014/chart" uri="{C3380CC4-5D6E-409C-BE32-E72D297353CC}">
                <c16:uniqueId val="{00000007-B569-47DF-837F-F9D9B05D5131}"/>
              </c:ext>
            </c:extLst>
          </c:dPt>
          <c:dPt>
            <c:idx val="4"/>
            <c:invertIfNegative val="0"/>
            <c:bubble3D val="0"/>
            <c:spPr>
              <a:solidFill>
                <a:schemeClr val="bg2"/>
              </a:solidFill>
            </c:spPr>
            <c:extLst>
              <c:ext xmlns:c16="http://schemas.microsoft.com/office/drawing/2014/chart" uri="{C3380CC4-5D6E-409C-BE32-E72D297353CC}">
                <c16:uniqueId val="{00000009-B569-47DF-837F-F9D9B05D5131}"/>
              </c:ext>
            </c:extLst>
          </c:dPt>
          <c:dPt>
            <c:idx val="5"/>
            <c:invertIfNegative val="0"/>
            <c:bubble3D val="0"/>
            <c:spPr>
              <a:solidFill>
                <a:srgbClr val="000000"/>
              </a:solidFill>
            </c:spPr>
            <c:extLst>
              <c:ext xmlns:c16="http://schemas.microsoft.com/office/drawing/2014/chart" uri="{C3380CC4-5D6E-409C-BE32-E72D297353CC}">
                <c16:uniqueId val="{0000000B-B569-47DF-837F-F9D9B05D5131}"/>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'ISO open loop'!$E$7:$J$7</c:f>
              <c:strCache>
                <c:ptCount val="6"/>
                <c:pt idx="0">
                  <c:v>Virgin</c:v>
                </c:pt>
                <c:pt idx="1">
                  <c:v>Re-pulping</c:v>
                </c:pt>
                <c:pt idx="2">
                  <c:v>Paper making</c:v>
                </c:pt>
                <c:pt idx="3">
                  <c:v>Waste</c:v>
                </c:pt>
                <c:pt idx="4">
                  <c:v>Credit/ Debit</c:v>
                </c:pt>
                <c:pt idx="5">
                  <c:v>Total</c:v>
                </c:pt>
              </c:strCache>
            </c:strRef>
          </c:cat>
          <c:val>
            <c:numRef>
              <c:f>'ISO open loop'!$E$9:$J$9</c:f>
              <c:numCache>
                <c:formatCode>General</c:formatCode>
                <c:ptCount val="6"/>
                <c:pt idx="0">
                  <c:v>600</c:v>
                </c:pt>
                <c:pt idx="1">
                  <c:v>0</c:v>
                </c:pt>
                <c:pt idx="2">
                  <c:v>1500</c:v>
                </c:pt>
                <c:pt idx="3">
                  <c:v>500</c:v>
                </c:pt>
                <c:pt idx="4">
                  <c:v>0</c:v>
                </c:pt>
                <c:pt idx="5">
                  <c:v>2600</c:v>
                </c:pt>
              </c:numCache>
            </c:numRef>
          </c:val>
          <c:extLst>
            <c:ext xmlns:c16="http://schemas.microsoft.com/office/drawing/2014/chart" uri="{C3380CC4-5D6E-409C-BE32-E72D297353CC}">
              <c16:uniqueId val="{0000000C-B569-47DF-837F-F9D9B05D5131}"/>
            </c:ext>
          </c:extLst>
        </c:ser>
        <c:dLbls>
          <c:dLblPos val="outEnd"/>
          <c:showLegendKey val="0"/>
          <c:showVal val="1"/>
          <c:showCatName val="0"/>
          <c:showSerName val="0"/>
          <c:showPercent val="0"/>
          <c:showBubbleSize val="0"/>
        </c:dLbls>
        <c:gapWidth val="150"/>
        <c:axId val="-2086294552"/>
        <c:axId val="-2086085016"/>
      </c:barChart>
      <c:catAx>
        <c:axId val="-2086294552"/>
        <c:scaling>
          <c:orientation val="minMax"/>
        </c:scaling>
        <c:delete val="0"/>
        <c:axPos val="b"/>
        <c:numFmt formatCode="General" sourceLinked="0"/>
        <c:majorTickMark val="out"/>
        <c:minorTickMark val="none"/>
        <c:tickLblPos val="low"/>
        <c:txPr>
          <a:bodyPr rot="-5400000"/>
          <a:lstStyle/>
          <a:p>
            <a:pPr>
              <a:defRPr/>
            </a:pPr>
            <a:endParaRPr lang="sv-SE"/>
          </a:p>
        </c:txPr>
        <c:crossAx val="-2086085016"/>
        <c:crosses val="autoZero"/>
        <c:auto val="1"/>
        <c:lblAlgn val="ctr"/>
        <c:lblOffset val="100"/>
        <c:noMultiLvlLbl val="0"/>
      </c:catAx>
      <c:valAx>
        <c:axId val="-2086085016"/>
        <c:scaling>
          <c:orientation val="minMax"/>
          <c:max val="4000"/>
          <c:min val="-1000"/>
        </c:scaling>
        <c:delete val="0"/>
        <c:axPos val="l"/>
        <c:majorGridlines/>
        <c:numFmt formatCode="General" sourceLinked="1"/>
        <c:majorTickMark val="out"/>
        <c:minorTickMark val="none"/>
        <c:tickLblPos val="nextTo"/>
        <c:crossAx val="-208629455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94B4-45F6-AB76-28B87ADB3BF8}"/>
              </c:ext>
            </c:extLst>
          </c:dPt>
          <c:dPt>
            <c:idx val="1"/>
            <c:invertIfNegative val="0"/>
            <c:bubble3D val="0"/>
            <c:spPr>
              <a:solidFill>
                <a:srgbClr val="FFFF00"/>
              </a:solidFill>
            </c:spPr>
            <c:extLst>
              <c:ext xmlns:c16="http://schemas.microsoft.com/office/drawing/2014/chart" uri="{C3380CC4-5D6E-409C-BE32-E72D297353CC}">
                <c16:uniqueId val="{00000003-94B4-45F6-AB76-28B87ADB3BF8}"/>
              </c:ext>
            </c:extLst>
          </c:dPt>
          <c:dPt>
            <c:idx val="2"/>
            <c:invertIfNegative val="0"/>
            <c:bubble3D val="0"/>
            <c:spPr>
              <a:solidFill>
                <a:srgbClr val="FF0000"/>
              </a:solidFill>
            </c:spPr>
            <c:extLst>
              <c:ext xmlns:c16="http://schemas.microsoft.com/office/drawing/2014/chart" uri="{C3380CC4-5D6E-409C-BE32-E72D297353CC}">
                <c16:uniqueId val="{00000005-94B4-45F6-AB76-28B87ADB3BF8}"/>
              </c:ext>
            </c:extLst>
          </c:dPt>
          <c:dPt>
            <c:idx val="3"/>
            <c:invertIfNegative val="0"/>
            <c:bubble3D val="0"/>
            <c:spPr>
              <a:solidFill>
                <a:schemeClr val="tx2"/>
              </a:solidFill>
            </c:spPr>
            <c:extLst>
              <c:ext xmlns:c16="http://schemas.microsoft.com/office/drawing/2014/chart" uri="{C3380CC4-5D6E-409C-BE32-E72D297353CC}">
                <c16:uniqueId val="{00000007-94B4-45F6-AB76-28B87ADB3BF8}"/>
              </c:ext>
            </c:extLst>
          </c:dPt>
          <c:dPt>
            <c:idx val="4"/>
            <c:invertIfNegative val="0"/>
            <c:bubble3D val="0"/>
            <c:spPr>
              <a:solidFill>
                <a:schemeClr val="bg2"/>
              </a:solidFill>
            </c:spPr>
            <c:extLst>
              <c:ext xmlns:c16="http://schemas.microsoft.com/office/drawing/2014/chart" uri="{C3380CC4-5D6E-409C-BE32-E72D297353CC}">
                <c16:uniqueId val="{00000009-94B4-45F6-AB76-28B87ADB3BF8}"/>
              </c:ext>
            </c:extLst>
          </c:dPt>
          <c:dPt>
            <c:idx val="5"/>
            <c:invertIfNegative val="0"/>
            <c:bubble3D val="0"/>
            <c:spPr>
              <a:solidFill>
                <a:srgbClr val="000000"/>
              </a:solidFill>
            </c:spPr>
            <c:extLst>
              <c:ext xmlns:c16="http://schemas.microsoft.com/office/drawing/2014/chart" uri="{C3380CC4-5D6E-409C-BE32-E72D297353CC}">
                <c16:uniqueId val="{0000000B-94B4-45F6-AB76-28B87ADB3BF8}"/>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'ISO open loop'!$E$7:$J$7</c:f>
              <c:strCache>
                <c:ptCount val="6"/>
                <c:pt idx="0">
                  <c:v>Virgin</c:v>
                </c:pt>
                <c:pt idx="1">
                  <c:v>Re-pulping</c:v>
                </c:pt>
                <c:pt idx="2">
                  <c:v>Paper making</c:v>
                </c:pt>
                <c:pt idx="3">
                  <c:v>Waste</c:v>
                </c:pt>
                <c:pt idx="4">
                  <c:v>Credit/ Debit</c:v>
                </c:pt>
                <c:pt idx="5">
                  <c:v>Total</c:v>
                </c:pt>
              </c:strCache>
            </c:strRef>
          </c:cat>
          <c:val>
            <c:numRef>
              <c:f>'ISO open loop'!$E$10:$J$10</c:f>
              <c:numCache>
                <c:formatCode>General</c:formatCode>
                <c:ptCount val="6"/>
                <c:pt idx="0">
                  <c:v>300</c:v>
                </c:pt>
                <c:pt idx="1">
                  <c:v>150</c:v>
                </c:pt>
                <c:pt idx="2">
                  <c:v>1500</c:v>
                </c:pt>
                <c:pt idx="3">
                  <c:v>500</c:v>
                </c:pt>
                <c:pt idx="4">
                  <c:v>150</c:v>
                </c:pt>
                <c:pt idx="5">
                  <c:v>2600</c:v>
                </c:pt>
              </c:numCache>
            </c:numRef>
          </c:val>
          <c:extLst>
            <c:ext xmlns:c16="http://schemas.microsoft.com/office/drawing/2014/chart" uri="{C3380CC4-5D6E-409C-BE32-E72D297353CC}">
              <c16:uniqueId val="{0000000C-94B4-45F6-AB76-28B87ADB3BF8}"/>
            </c:ext>
          </c:extLst>
        </c:ser>
        <c:dLbls>
          <c:showLegendKey val="0"/>
          <c:showVal val="0"/>
          <c:showCatName val="0"/>
          <c:showSerName val="0"/>
          <c:showPercent val="0"/>
          <c:showBubbleSize val="0"/>
        </c:dLbls>
        <c:gapWidth val="150"/>
        <c:axId val="-2102497160"/>
        <c:axId val="-2102494072"/>
      </c:barChart>
      <c:catAx>
        <c:axId val="-2102497160"/>
        <c:scaling>
          <c:orientation val="minMax"/>
        </c:scaling>
        <c:delete val="0"/>
        <c:axPos val="b"/>
        <c:numFmt formatCode="General" sourceLinked="0"/>
        <c:majorTickMark val="out"/>
        <c:minorTickMark val="none"/>
        <c:tickLblPos val="low"/>
        <c:txPr>
          <a:bodyPr rot="-5400000"/>
          <a:lstStyle/>
          <a:p>
            <a:pPr>
              <a:defRPr/>
            </a:pPr>
            <a:endParaRPr lang="sv-SE"/>
          </a:p>
        </c:txPr>
        <c:crossAx val="-2102494072"/>
        <c:crosses val="autoZero"/>
        <c:auto val="1"/>
        <c:lblAlgn val="ctr"/>
        <c:lblOffset val="100"/>
        <c:noMultiLvlLbl val="0"/>
      </c:catAx>
      <c:valAx>
        <c:axId val="-2102494072"/>
        <c:scaling>
          <c:orientation val="minMax"/>
          <c:max val="4000"/>
          <c:min val="-1000"/>
        </c:scaling>
        <c:delete val="0"/>
        <c:axPos val="l"/>
        <c:majorGridlines/>
        <c:numFmt formatCode="General" sourceLinked="1"/>
        <c:majorTickMark val="out"/>
        <c:minorTickMark val="none"/>
        <c:tickLblPos val="nextTo"/>
        <c:crossAx val="-2102497160"/>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B3C4-4293-8B4B-FCE3537F49DA}"/>
              </c:ext>
            </c:extLst>
          </c:dPt>
          <c:dPt>
            <c:idx val="1"/>
            <c:invertIfNegative val="0"/>
            <c:bubble3D val="0"/>
            <c:spPr>
              <a:solidFill>
                <a:srgbClr val="FFFF00"/>
              </a:solidFill>
            </c:spPr>
            <c:extLst>
              <c:ext xmlns:c16="http://schemas.microsoft.com/office/drawing/2014/chart" uri="{C3380CC4-5D6E-409C-BE32-E72D297353CC}">
                <c16:uniqueId val="{00000003-B3C4-4293-8B4B-FCE3537F49DA}"/>
              </c:ext>
            </c:extLst>
          </c:dPt>
          <c:dPt>
            <c:idx val="2"/>
            <c:invertIfNegative val="0"/>
            <c:bubble3D val="0"/>
            <c:spPr>
              <a:solidFill>
                <a:srgbClr val="FF0000"/>
              </a:solidFill>
            </c:spPr>
            <c:extLst>
              <c:ext xmlns:c16="http://schemas.microsoft.com/office/drawing/2014/chart" uri="{C3380CC4-5D6E-409C-BE32-E72D297353CC}">
                <c16:uniqueId val="{00000005-B3C4-4293-8B4B-FCE3537F49DA}"/>
              </c:ext>
            </c:extLst>
          </c:dPt>
          <c:dPt>
            <c:idx val="3"/>
            <c:invertIfNegative val="0"/>
            <c:bubble3D val="0"/>
            <c:spPr>
              <a:solidFill>
                <a:schemeClr val="tx2"/>
              </a:solidFill>
            </c:spPr>
            <c:extLst>
              <c:ext xmlns:c16="http://schemas.microsoft.com/office/drawing/2014/chart" uri="{C3380CC4-5D6E-409C-BE32-E72D297353CC}">
                <c16:uniqueId val="{00000007-B3C4-4293-8B4B-FCE3537F49DA}"/>
              </c:ext>
            </c:extLst>
          </c:dPt>
          <c:dPt>
            <c:idx val="4"/>
            <c:invertIfNegative val="0"/>
            <c:bubble3D val="0"/>
            <c:spPr>
              <a:solidFill>
                <a:schemeClr val="bg2"/>
              </a:solidFill>
            </c:spPr>
            <c:extLst>
              <c:ext xmlns:c16="http://schemas.microsoft.com/office/drawing/2014/chart" uri="{C3380CC4-5D6E-409C-BE32-E72D297353CC}">
                <c16:uniqueId val="{00000009-B3C4-4293-8B4B-FCE3537F49DA}"/>
              </c:ext>
            </c:extLst>
          </c:dPt>
          <c:dPt>
            <c:idx val="5"/>
            <c:invertIfNegative val="0"/>
            <c:bubble3D val="0"/>
            <c:spPr>
              <a:solidFill>
                <a:srgbClr val="000000"/>
              </a:solidFill>
            </c:spPr>
            <c:extLst>
              <c:ext xmlns:c16="http://schemas.microsoft.com/office/drawing/2014/chart" uri="{C3380CC4-5D6E-409C-BE32-E72D297353CC}">
                <c16:uniqueId val="{0000000B-B3C4-4293-8B4B-FCE3537F49DA}"/>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'ISO open loop'!$E$7:$J$7</c:f>
              <c:strCache>
                <c:ptCount val="6"/>
                <c:pt idx="0">
                  <c:v>Virgin</c:v>
                </c:pt>
                <c:pt idx="1">
                  <c:v>Re-pulping</c:v>
                </c:pt>
                <c:pt idx="2">
                  <c:v>Paper making</c:v>
                </c:pt>
                <c:pt idx="3">
                  <c:v>Waste</c:v>
                </c:pt>
                <c:pt idx="4">
                  <c:v>Credit/ Debit</c:v>
                </c:pt>
                <c:pt idx="5">
                  <c:v>Total</c:v>
                </c:pt>
              </c:strCache>
            </c:strRef>
          </c:cat>
          <c:val>
            <c:numRef>
              <c:f>'ISO open loop'!$E$11:$J$11</c:f>
              <c:numCache>
                <c:formatCode>General</c:formatCode>
                <c:ptCount val="6"/>
                <c:pt idx="0">
                  <c:v>0</c:v>
                </c:pt>
                <c:pt idx="1">
                  <c:v>300</c:v>
                </c:pt>
                <c:pt idx="2">
                  <c:v>1500</c:v>
                </c:pt>
                <c:pt idx="3">
                  <c:v>500</c:v>
                </c:pt>
                <c:pt idx="4">
                  <c:v>300</c:v>
                </c:pt>
                <c:pt idx="5">
                  <c:v>2600</c:v>
                </c:pt>
              </c:numCache>
            </c:numRef>
          </c:val>
          <c:extLst>
            <c:ext xmlns:c16="http://schemas.microsoft.com/office/drawing/2014/chart" uri="{C3380CC4-5D6E-409C-BE32-E72D297353CC}">
              <c16:uniqueId val="{0000000C-B3C4-4293-8B4B-FCE3537F49DA}"/>
            </c:ext>
          </c:extLst>
        </c:ser>
        <c:dLbls>
          <c:showLegendKey val="0"/>
          <c:showVal val="0"/>
          <c:showCatName val="0"/>
          <c:showSerName val="0"/>
          <c:showPercent val="0"/>
          <c:showBubbleSize val="0"/>
        </c:dLbls>
        <c:gapWidth val="150"/>
        <c:axId val="-2102463080"/>
        <c:axId val="-2102459992"/>
      </c:barChart>
      <c:catAx>
        <c:axId val="-2102463080"/>
        <c:scaling>
          <c:orientation val="minMax"/>
        </c:scaling>
        <c:delete val="0"/>
        <c:axPos val="b"/>
        <c:numFmt formatCode="General" sourceLinked="0"/>
        <c:majorTickMark val="out"/>
        <c:minorTickMark val="none"/>
        <c:tickLblPos val="low"/>
        <c:txPr>
          <a:bodyPr rot="-5400000"/>
          <a:lstStyle/>
          <a:p>
            <a:pPr>
              <a:defRPr/>
            </a:pPr>
            <a:endParaRPr lang="sv-SE"/>
          </a:p>
        </c:txPr>
        <c:crossAx val="-2102459992"/>
        <c:crosses val="autoZero"/>
        <c:auto val="1"/>
        <c:lblAlgn val="ctr"/>
        <c:lblOffset val="100"/>
        <c:noMultiLvlLbl val="0"/>
      </c:catAx>
      <c:valAx>
        <c:axId val="-2102459992"/>
        <c:scaling>
          <c:orientation val="minMax"/>
          <c:max val="4000"/>
          <c:min val="-1000"/>
        </c:scaling>
        <c:delete val="0"/>
        <c:axPos val="l"/>
        <c:majorGridlines/>
        <c:numFmt formatCode="General" sourceLinked="1"/>
        <c:majorTickMark val="out"/>
        <c:minorTickMark val="none"/>
        <c:tickLblPos val="nextTo"/>
        <c:crossAx val="-2102463080"/>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9BC0-4B0E-8CE1-4C83D03E51E3}"/>
              </c:ext>
            </c:extLst>
          </c:dPt>
          <c:dPt>
            <c:idx val="1"/>
            <c:invertIfNegative val="0"/>
            <c:bubble3D val="0"/>
            <c:spPr>
              <a:solidFill>
                <a:srgbClr val="FFFF00"/>
              </a:solidFill>
            </c:spPr>
            <c:extLst>
              <c:ext xmlns:c16="http://schemas.microsoft.com/office/drawing/2014/chart" uri="{C3380CC4-5D6E-409C-BE32-E72D297353CC}">
                <c16:uniqueId val="{00000003-9BC0-4B0E-8CE1-4C83D03E51E3}"/>
              </c:ext>
            </c:extLst>
          </c:dPt>
          <c:dPt>
            <c:idx val="2"/>
            <c:invertIfNegative val="0"/>
            <c:bubble3D val="0"/>
            <c:spPr>
              <a:solidFill>
                <a:srgbClr val="FF0000"/>
              </a:solidFill>
            </c:spPr>
            <c:extLst>
              <c:ext xmlns:c16="http://schemas.microsoft.com/office/drawing/2014/chart" uri="{C3380CC4-5D6E-409C-BE32-E72D297353CC}">
                <c16:uniqueId val="{00000005-9BC0-4B0E-8CE1-4C83D03E51E3}"/>
              </c:ext>
            </c:extLst>
          </c:dPt>
          <c:dPt>
            <c:idx val="3"/>
            <c:invertIfNegative val="0"/>
            <c:bubble3D val="0"/>
            <c:spPr>
              <a:solidFill>
                <a:schemeClr val="tx2"/>
              </a:solidFill>
            </c:spPr>
            <c:extLst>
              <c:ext xmlns:c16="http://schemas.microsoft.com/office/drawing/2014/chart" uri="{C3380CC4-5D6E-409C-BE32-E72D297353CC}">
                <c16:uniqueId val="{00000007-9BC0-4B0E-8CE1-4C83D03E51E3}"/>
              </c:ext>
            </c:extLst>
          </c:dPt>
          <c:dPt>
            <c:idx val="4"/>
            <c:invertIfNegative val="0"/>
            <c:bubble3D val="0"/>
            <c:spPr>
              <a:solidFill>
                <a:schemeClr val="bg2"/>
              </a:solidFill>
            </c:spPr>
            <c:extLst>
              <c:ext xmlns:c16="http://schemas.microsoft.com/office/drawing/2014/chart" uri="{C3380CC4-5D6E-409C-BE32-E72D297353CC}">
                <c16:uniqueId val="{00000009-9BC0-4B0E-8CE1-4C83D03E51E3}"/>
              </c:ext>
            </c:extLst>
          </c:dPt>
          <c:dPt>
            <c:idx val="5"/>
            <c:invertIfNegative val="0"/>
            <c:bubble3D val="0"/>
            <c:spPr>
              <a:solidFill>
                <a:srgbClr val="000000"/>
              </a:solidFill>
            </c:spPr>
            <c:extLst>
              <c:ext xmlns:c16="http://schemas.microsoft.com/office/drawing/2014/chart" uri="{C3380CC4-5D6E-409C-BE32-E72D297353CC}">
                <c16:uniqueId val="{0000000B-9BC0-4B0E-8CE1-4C83D03E51E3}"/>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'ISO open loop'!$E$7:$J$7</c:f>
              <c:strCache>
                <c:ptCount val="6"/>
                <c:pt idx="0">
                  <c:v>Virgin</c:v>
                </c:pt>
                <c:pt idx="1">
                  <c:v>Re-pulping</c:v>
                </c:pt>
                <c:pt idx="2">
                  <c:v>Paper making</c:v>
                </c:pt>
                <c:pt idx="3">
                  <c:v>Waste</c:v>
                </c:pt>
                <c:pt idx="4">
                  <c:v>Credit/ Debit</c:v>
                </c:pt>
                <c:pt idx="5">
                  <c:v>Total</c:v>
                </c:pt>
              </c:strCache>
            </c:strRef>
          </c:cat>
          <c:val>
            <c:numRef>
              <c:f>'ISO open loop'!$E$12:$J$12</c:f>
              <c:numCache>
                <c:formatCode>General</c:formatCode>
                <c:ptCount val="6"/>
                <c:pt idx="0">
                  <c:v>600</c:v>
                </c:pt>
                <c:pt idx="1">
                  <c:v>0</c:v>
                </c:pt>
                <c:pt idx="2">
                  <c:v>1500</c:v>
                </c:pt>
                <c:pt idx="3">
                  <c:v>250</c:v>
                </c:pt>
                <c:pt idx="4">
                  <c:v>-150</c:v>
                </c:pt>
                <c:pt idx="5">
                  <c:v>2200</c:v>
                </c:pt>
              </c:numCache>
            </c:numRef>
          </c:val>
          <c:extLst>
            <c:ext xmlns:c16="http://schemas.microsoft.com/office/drawing/2014/chart" uri="{C3380CC4-5D6E-409C-BE32-E72D297353CC}">
              <c16:uniqueId val="{0000000C-9BC0-4B0E-8CE1-4C83D03E51E3}"/>
            </c:ext>
          </c:extLst>
        </c:ser>
        <c:dLbls>
          <c:dLblPos val="outEnd"/>
          <c:showLegendKey val="0"/>
          <c:showVal val="1"/>
          <c:showCatName val="0"/>
          <c:showSerName val="0"/>
          <c:showPercent val="0"/>
          <c:showBubbleSize val="0"/>
        </c:dLbls>
        <c:gapWidth val="150"/>
        <c:axId val="-2102428056"/>
        <c:axId val="-2102424968"/>
      </c:barChart>
      <c:catAx>
        <c:axId val="-2102428056"/>
        <c:scaling>
          <c:orientation val="minMax"/>
        </c:scaling>
        <c:delete val="0"/>
        <c:axPos val="b"/>
        <c:numFmt formatCode="General" sourceLinked="0"/>
        <c:majorTickMark val="out"/>
        <c:minorTickMark val="none"/>
        <c:tickLblPos val="low"/>
        <c:txPr>
          <a:bodyPr rot="-5400000"/>
          <a:lstStyle/>
          <a:p>
            <a:pPr>
              <a:defRPr/>
            </a:pPr>
            <a:endParaRPr lang="sv-SE"/>
          </a:p>
        </c:txPr>
        <c:crossAx val="-2102424968"/>
        <c:crosses val="autoZero"/>
        <c:auto val="1"/>
        <c:lblAlgn val="ctr"/>
        <c:lblOffset val="100"/>
        <c:noMultiLvlLbl val="0"/>
      </c:catAx>
      <c:valAx>
        <c:axId val="-2102424968"/>
        <c:scaling>
          <c:orientation val="minMax"/>
          <c:max val="4000"/>
          <c:min val="-1000"/>
        </c:scaling>
        <c:delete val="0"/>
        <c:axPos val="l"/>
        <c:majorGridlines/>
        <c:numFmt formatCode="General" sourceLinked="1"/>
        <c:majorTickMark val="out"/>
        <c:minorTickMark val="none"/>
        <c:tickLblPos val="nextTo"/>
        <c:crossAx val="-210242805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2FD6-462F-B691-3BD3A0CFEFF3}"/>
              </c:ext>
            </c:extLst>
          </c:dPt>
          <c:dPt>
            <c:idx val="1"/>
            <c:invertIfNegative val="0"/>
            <c:bubble3D val="0"/>
            <c:spPr>
              <a:solidFill>
                <a:srgbClr val="FFFF00"/>
              </a:solidFill>
            </c:spPr>
            <c:extLst>
              <c:ext xmlns:c16="http://schemas.microsoft.com/office/drawing/2014/chart" uri="{C3380CC4-5D6E-409C-BE32-E72D297353CC}">
                <c16:uniqueId val="{00000003-2FD6-462F-B691-3BD3A0CFEFF3}"/>
              </c:ext>
            </c:extLst>
          </c:dPt>
          <c:dPt>
            <c:idx val="2"/>
            <c:invertIfNegative val="0"/>
            <c:bubble3D val="0"/>
            <c:spPr>
              <a:solidFill>
                <a:srgbClr val="FF0000"/>
              </a:solidFill>
            </c:spPr>
            <c:extLst>
              <c:ext xmlns:c16="http://schemas.microsoft.com/office/drawing/2014/chart" uri="{C3380CC4-5D6E-409C-BE32-E72D297353CC}">
                <c16:uniqueId val="{00000005-2FD6-462F-B691-3BD3A0CFEFF3}"/>
              </c:ext>
            </c:extLst>
          </c:dPt>
          <c:dPt>
            <c:idx val="3"/>
            <c:invertIfNegative val="0"/>
            <c:bubble3D val="0"/>
            <c:spPr>
              <a:solidFill>
                <a:schemeClr val="tx2"/>
              </a:solidFill>
            </c:spPr>
            <c:extLst>
              <c:ext xmlns:c16="http://schemas.microsoft.com/office/drawing/2014/chart" uri="{C3380CC4-5D6E-409C-BE32-E72D297353CC}">
                <c16:uniqueId val="{00000007-2FD6-462F-B691-3BD3A0CFEFF3}"/>
              </c:ext>
            </c:extLst>
          </c:dPt>
          <c:dPt>
            <c:idx val="4"/>
            <c:invertIfNegative val="0"/>
            <c:bubble3D val="0"/>
            <c:spPr>
              <a:solidFill>
                <a:schemeClr val="bg2"/>
              </a:solidFill>
            </c:spPr>
            <c:extLst>
              <c:ext xmlns:c16="http://schemas.microsoft.com/office/drawing/2014/chart" uri="{C3380CC4-5D6E-409C-BE32-E72D297353CC}">
                <c16:uniqueId val="{00000009-2FD6-462F-B691-3BD3A0CFEFF3}"/>
              </c:ext>
            </c:extLst>
          </c:dPt>
          <c:dPt>
            <c:idx val="5"/>
            <c:invertIfNegative val="0"/>
            <c:bubble3D val="0"/>
            <c:spPr>
              <a:solidFill>
                <a:srgbClr val="000000"/>
              </a:solidFill>
            </c:spPr>
            <c:extLst>
              <c:ext xmlns:c16="http://schemas.microsoft.com/office/drawing/2014/chart" uri="{C3380CC4-5D6E-409C-BE32-E72D297353CC}">
                <c16:uniqueId val="{0000000B-2FD6-462F-B691-3BD3A0CFEFF3}"/>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'ISO open loop'!$E$7:$J$7</c:f>
              <c:strCache>
                <c:ptCount val="6"/>
                <c:pt idx="0">
                  <c:v>Virgin</c:v>
                </c:pt>
                <c:pt idx="1">
                  <c:v>Re-pulping</c:v>
                </c:pt>
                <c:pt idx="2">
                  <c:v>Paper making</c:v>
                </c:pt>
                <c:pt idx="3">
                  <c:v>Waste</c:v>
                </c:pt>
                <c:pt idx="4">
                  <c:v>Credit/ Debit</c:v>
                </c:pt>
                <c:pt idx="5">
                  <c:v>Total</c:v>
                </c:pt>
              </c:strCache>
            </c:strRef>
          </c:cat>
          <c:val>
            <c:numRef>
              <c:f>'ISO open loop'!$E$13:$J$13</c:f>
              <c:numCache>
                <c:formatCode>General</c:formatCode>
                <c:ptCount val="6"/>
                <c:pt idx="0">
                  <c:v>300</c:v>
                </c:pt>
                <c:pt idx="1">
                  <c:v>150</c:v>
                </c:pt>
                <c:pt idx="2">
                  <c:v>1500</c:v>
                </c:pt>
                <c:pt idx="3">
                  <c:v>250</c:v>
                </c:pt>
                <c:pt idx="4">
                  <c:v>0</c:v>
                </c:pt>
                <c:pt idx="5">
                  <c:v>2200</c:v>
                </c:pt>
              </c:numCache>
            </c:numRef>
          </c:val>
          <c:extLst>
            <c:ext xmlns:c16="http://schemas.microsoft.com/office/drawing/2014/chart" uri="{C3380CC4-5D6E-409C-BE32-E72D297353CC}">
              <c16:uniqueId val="{0000000C-2FD6-462F-B691-3BD3A0CFEFF3}"/>
            </c:ext>
          </c:extLst>
        </c:ser>
        <c:dLbls>
          <c:dLblPos val="outEnd"/>
          <c:showLegendKey val="0"/>
          <c:showVal val="1"/>
          <c:showCatName val="0"/>
          <c:showSerName val="0"/>
          <c:showPercent val="0"/>
          <c:showBubbleSize val="0"/>
        </c:dLbls>
        <c:gapWidth val="150"/>
        <c:axId val="-2085642552"/>
        <c:axId val="-2085639464"/>
      </c:barChart>
      <c:catAx>
        <c:axId val="-2085642552"/>
        <c:scaling>
          <c:orientation val="minMax"/>
        </c:scaling>
        <c:delete val="0"/>
        <c:axPos val="b"/>
        <c:numFmt formatCode="General" sourceLinked="0"/>
        <c:majorTickMark val="out"/>
        <c:minorTickMark val="none"/>
        <c:tickLblPos val="low"/>
        <c:txPr>
          <a:bodyPr rot="-5400000"/>
          <a:lstStyle/>
          <a:p>
            <a:pPr>
              <a:defRPr/>
            </a:pPr>
            <a:endParaRPr lang="sv-SE"/>
          </a:p>
        </c:txPr>
        <c:crossAx val="-2085639464"/>
        <c:crosses val="autoZero"/>
        <c:auto val="1"/>
        <c:lblAlgn val="ctr"/>
        <c:lblOffset val="100"/>
        <c:noMultiLvlLbl val="0"/>
      </c:catAx>
      <c:valAx>
        <c:axId val="-2085639464"/>
        <c:scaling>
          <c:orientation val="minMax"/>
          <c:max val="4000"/>
          <c:min val="-1000"/>
        </c:scaling>
        <c:delete val="0"/>
        <c:axPos val="l"/>
        <c:majorGridlines/>
        <c:numFmt formatCode="General" sourceLinked="1"/>
        <c:majorTickMark val="out"/>
        <c:minorTickMark val="none"/>
        <c:tickLblPos val="nextTo"/>
        <c:crossAx val="-208564255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Results!$C$114</c:f>
              <c:strCache>
                <c:ptCount val="1"/>
                <c:pt idx="0">
                  <c:v> Virgin</c:v>
                </c:pt>
              </c:strCache>
            </c:strRef>
          </c:tx>
          <c:invertIfNegative val="0"/>
          <c:cat>
            <c:strRef>
              <c:f>Results!$B$115:$B$126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Results!$C$115:$C$126</c:f>
              <c:numCache>
                <c:formatCode>General</c:formatCode>
                <c:ptCount val="12"/>
                <c:pt idx="0">
                  <c:v>0</c:v>
                </c:pt>
                <c:pt idx="1">
                  <c:v>0</c:v>
                </c:pt>
                <c:pt idx="2">
                  <c:v>0</c:v>
                </c:pt>
                <c:pt idx="3">
                  <c:v>600</c:v>
                </c:pt>
                <c:pt idx="4">
                  <c:v>180.00000000000003</c:v>
                </c:pt>
                <c:pt idx="5">
                  <c:v>0</c:v>
                </c:pt>
                <c:pt idx="6">
                  <c:v>180.00000000000003</c:v>
                </c:pt>
                <c:pt idx="7">
                  <c:v>180.00000000000003</c:v>
                </c:pt>
                <c:pt idx="8">
                  <c:v>0</c:v>
                </c:pt>
                <c:pt idx="9">
                  <c:v>0</c:v>
                </c:pt>
                <c:pt idx="10">
                  <c:v>0</c:v>
                </c:pt>
                <c:pt idx="11">
                  <c:v>300</c:v>
                </c:pt>
              </c:numCache>
            </c:numRef>
          </c:val>
          <c:extLst>
            <c:ext xmlns:c16="http://schemas.microsoft.com/office/drawing/2014/chart" uri="{C3380CC4-5D6E-409C-BE32-E72D297353CC}">
              <c16:uniqueId val="{00000000-D40E-45D9-8852-3192719E789C}"/>
            </c:ext>
          </c:extLst>
        </c:ser>
        <c:ser>
          <c:idx val="1"/>
          <c:order val="1"/>
          <c:tx>
            <c:strRef>
              <c:f>Results!$D$114</c:f>
              <c:strCache>
                <c:ptCount val="1"/>
                <c:pt idx="0">
                  <c:v> Re-pulping</c:v>
                </c:pt>
              </c:strCache>
            </c:strRef>
          </c:tx>
          <c:invertIfNegative val="0"/>
          <c:cat>
            <c:strRef>
              <c:f>Results!$B$115:$B$126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Results!$D$115:$D$126</c:f>
              <c:numCache>
                <c:formatCode>General</c:formatCode>
                <c:ptCount val="12"/>
                <c:pt idx="0">
                  <c:v>300</c:v>
                </c:pt>
                <c:pt idx="1">
                  <c:v>300</c:v>
                </c:pt>
                <c:pt idx="2">
                  <c:v>300</c:v>
                </c:pt>
                <c:pt idx="3">
                  <c:v>0</c:v>
                </c:pt>
                <c:pt idx="4">
                  <c:v>210</c:v>
                </c:pt>
                <c:pt idx="5">
                  <c:v>300</c:v>
                </c:pt>
                <c:pt idx="6">
                  <c:v>210</c:v>
                </c:pt>
                <c:pt idx="7">
                  <c:v>210</c:v>
                </c:pt>
                <c:pt idx="8">
                  <c:v>0</c:v>
                </c:pt>
                <c:pt idx="9">
                  <c:v>0</c:v>
                </c:pt>
                <c:pt idx="10">
                  <c:v>300</c:v>
                </c:pt>
                <c:pt idx="11">
                  <c:v>150</c:v>
                </c:pt>
              </c:numCache>
            </c:numRef>
          </c:val>
          <c:extLst>
            <c:ext xmlns:c16="http://schemas.microsoft.com/office/drawing/2014/chart" uri="{C3380CC4-5D6E-409C-BE32-E72D297353CC}">
              <c16:uniqueId val="{00000001-D40E-45D9-8852-3192719E789C}"/>
            </c:ext>
          </c:extLst>
        </c:ser>
        <c:ser>
          <c:idx val="2"/>
          <c:order val="2"/>
          <c:tx>
            <c:strRef>
              <c:f>Results!$E$114</c:f>
              <c:strCache>
                <c:ptCount val="1"/>
                <c:pt idx="0">
                  <c:v> Paper making</c:v>
                </c:pt>
              </c:strCache>
            </c:strRef>
          </c:tx>
          <c:invertIfNegative val="0"/>
          <c:cat>
            <c:strRef>
              <c:f>Results!$B$115:$B$126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Results!$E$115:$E$126</c:f>
              <c:numCache>
                <c:formatCode>General</c:formatCode>
                <c:ptCount val="12"/>
                <c:pt idx="0">
                  <c:v>1500</c:v>
                </c:pt>
                <c:pt idx="1">
                  <c:v>1500</c:v>
                </c:pt>
                <c:pt idx="2">
                  <c:v>1500</c:v>
                </c:pt>
                <c:pt idx="3">
                  <c:v>1500</c:v>
                </c:pt>
                <c:pt idx="4">
                  <c:v>1500</c:v>
                </c:pt>
                <c:pt idx="5">
                  <c:v>1500</c:v>
                </c:pt>
                <c:pt idx="6">
                  <c:v>1500</c:v>
                </c:pt>
                <c:pt idx="7">
                  <c:v>1500</c:v>
                </c:pt>
                <c:pt idx="8">
                  <c:v>1500</c:v>
                </c:pt>
                <c:pt idx="9">
                  <c:v>1500</c:v>
                </c:pt>
                <c:pt idx="10">
                  <c:v>1500</c:v>
                </c:pt>
                <c:pt idx="11">
                  <c:v>1500</c:v>
                </c:pt>
              </c:numCache>
            </c:numRef>
          </c:val>
          <c:extLst>
            <c:ext xmlns:c16="http://schemas.microsoft.com/office/drawing/2014/chart" uri="{C3380CC4-5D6E-409C-BE32-E72D297353CC}">
              <c16:uniqueId val="{00000002-D40E-45D9-8852-3192719E789C}"/>
            </c:ext>
          </c:extLst>
        </c:ser>
        <c:ser>
          <c:idx val="3"/>
          <c:order val="3"/>
          <c:tx>
            <c:strRef>
              <c:f>Results!$F$114</c:f>
              <c:strCache>
                <c:ptCount val="1"/>
                <c:pt idx="0">
                  <c:v> Waste</c:v>
                </c:pt>
              </c:strCache>
            </c:strRef>
          </c:tx>
          <c:spPr>
            <a:solidFill>
              <a:schemeClr val="tx2"/>
            </a:solidFill>
          </c:spPr>
          <c:invertIfNegative val="0"/>
          <c:cat>
            <c:strRef>
              <c:f>Results!$B$115:$B$126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Results!$F$115:$F$126</c:f>
              <c:numCache>
                <c:formatCode>General</c:formatCode>
                <c:ptCount val="12"/>
                <c:pt idx="0">
                  <c:v>500</c:v>
                </c:pt>
                <c:pt idx="1">
                  <c:v>500</c:v>
                </c:pt>
                <c:pt idx="2">
                  <c:v>500</c:v>
                </c:pt>
                <c:pt idx="3">
                  <c:v>500</c:v>
                </c:pt>
                <c:pt idx="4">
                  <c:v>150.00000000000003</c:v>
                </c:pt>
                <c:pt idx="5">
                  <c:v>150.00000000000003</c:v>
                </c:pt>
                <c:pt idx="6">
                  <c:v>150.00000000000003</c:v>
                </c:pt>
                <c:pt idx="7">
                  <c:v>500</c:v>
                </c:pt>
                <c:pt idx="8">
                  <c:v>500</c:v>
                </c:pt>
                <c:pt idx="9">
                  <c:v>500</c:v>
                </c:pt>
                <c:pt idx="10">
                  <c:v>500</c:v>
                </c:pt>
                <c:pt idx="11">
                  <c:v>500</c:v>
                </c:pt>
              </c:numCache>
            </c:numRef>
          </c:val>
          <c:extLst>
            <c:ext xmlns:c16="http://schemas.microsoft.com/office/drawing/2014/chart" uri="{C3380CC4-5D6E-409C-BE32-E72D297353CC}">
              <c16:uniqueId val="{00000003-D40E-45D9-8852-3192719E789C}"/>
            </c:ext>
          </c:extLst>
        </c:ser>
        <c:ser>
          <c:idx val="4"/>
          <c:order val="4"/>
          <c:tx>
            <c:strRef>
              <c:f>Results!$G$114</c:f>
              <c:strCache>
                <c:ptCount val="1"/>
                <c:pt idx="0">
                  <c:v> Credit/Debit</c:v>
                </c:pt>
              </c:strCache>
            </c:strRef>
          </c:tx>
          <c:spPr>
            <a:solidFill>
              <a:schemeClr val="accent4"/>
            </a:solidFill>
          </c:spPr>
          <c:invertIfNegative val="0"/>
          <c:cat>
            <c:strRef>
              <c:f>Results!$B$115:$B$126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Results!$G$115:$G$126</c:f>
              <c:numCache>
                <c:formatCode>General</c:formatCode>
                <c:ptCount val="12"/>
                <c:pt idx="0">
                  <c:v>0</c:v>
                </c:pt>
                <c:pt idx="1">
                  <c:v>90</c:v>
                </c:pt>
                <c:pt idx="2">
                  <c:v>300</c:v>
                </c:pt>
                <c:pt idx="3">
                  <c:v>0</c:v>
                </c:pt>
                <c:pt idx="4">
                  <c:v>0</c:v>
                </c:pt>
                <c:pt idx="5">
                  <c:v>0</c:v>
                </c:pt>
                <c:pt idx="6">
                  <c:v>0</c:v>
                </c:pt>
                <c:pt idx="7">
                  <c:v>0</c:v>
                </c:pt>
                <c:pt idx="8">
                  <c:v>300</c:v>
                </c:pt>
                <c:pt idx="9">
                  <c:v>300</c:v>
                </c:pt>
                <c:pt idx="10">
                  <c:v>0</c:v>
                </c:pt>
                <c:pt idx="11" formatCode="0">
                  <c:v>-250</c:v>
                </c:pt>
              </c:numCache>
            </c:numRef>
          </c:val>
          <c:extLst>
            <c:ext xmlns:c16="http://schemas.microsoft.com/office/drawing/2014/chart" uri="{C3380CC4-5D6E-409C-BE32-E72D297353CC}">
              <c16:uniqueId val="{00000004-D40E-45D9-8852-3192719E789C}"/>
            </c:ext>
          </c:extLst>
        </c:ser>
        <c:dLbls>
          <c:showLegendKey val="0"/>
          <c:showVal val="0"/>
          <c:showCatName val="0"/>
          <c:showSerName val="0"/>
          <c:showPercent val="0"/>
          <c:showBubbleSize val="0"/>
        </c:dLbls>
        <c:gapWidth val="80"/>
        <c:overlap val="100"/>
        <c:axId val="-2084728392"/>
        <c:axId val="-2084725304"/>
      </c:barChart>
      <c:catAx>
        <c:axId val="-2084728392"/>
        <c:scaling>
          <c:orientation val="minMax"/>
        </c:scaling>
        <c:delete val="0"/>
        <c:axPos val="b"/>
        <c:numFmt formatCode="General" sourceLinked="0"/>
        <c:majorTickMark val="out"/>
        <c:minorTickMark val="none"/>
        <c:tickLblPos val="low"/>
        <c:txPr>
          <a:bodyPr rot="-5400000" vert="horz"/>
          <a:lstStyle/>
          <a:p>
            <a:pPr>
              <a:defRPr b="1"/>
            </a:pPr>
            <a:endParaRPr lang="sv-SE"/>
          </a:p>
        </c:txPr>
        <c:crossAx val="-2084725304"/>
        <c:crosses val="autoZero"/>
        <c:auto val="1"/>
        <c:lblAlgn val="ctr"/>
        <c:lblOffset val="100"/>
        <c:noMultiLvlLbl val="0"/>
      </c:catAx>
      <c:valAx>
        <c:axId val="-2084725304"/>
        <c:scaling>
          <c:orientation val="minMax"/>
        </c:scaling>
        <c:delete val="0"/>
        <c:axPos val="l"/>
        <c:majorGridlines/>
        <c:numFmt formatCode="General" sourceLinked="1"/>
        <c:majorTickMark val="out"/>
        <c:minorTickMark val="none"/>
        <c:tickLblPos val="nextTo"/>
        <c:spPr>
          <a:ln>
            <a:noFill/>
          </a:ln>
        </c:spPr>
        <c:crossAx val="-2084728392"/>
        <c:crosses val="autoZero"/>
        <c:crossBetween val="between"/>
      </c:valAx>
    </c:plotArea>
    <c:legend>
      <c:legendPos val="r"/>
      <c:overlay val="0"/>
    </c:legend>
    <c:plotVisOnly val="1"/>
    <c:dispBlanksAs val="gap"/>
    <c:showDLblsOverMax val="0"/>
  </c:chart>
  <c:spPr>
    <a:ln>
      <a:noFill/>
    </a:ln>
  </c:spPr>
  <c:txPr>
    <a:bodyPr/>
    <a:lstStyle/>
    <a:p>
      <a:pPr>
        <a:defRPr sz="1200">
          <a:solidFill>
            <a:sysClr val="windowText" lastClr="000000"/>
          </a:solidFill>
          <a:latin typeface="Arial" pitchFamily="34" charset="0"/>
          <a:cs typeface="Arial" pitchFamily="34" charset="0"/>
        </a:defRPr>
      </a:pPr>
      <a:endParaRPr lang="sv-SE"/>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FC7F-4A20-9E86-D6F724A5CF35}"/>
              </c:ext>
            </c:extLst>
          </c:dPt>
          <c:dPt>
            <c:idx val="1"/>
            <c:invertIfNegative val="0"/>
            <c:bubble3D val="0"/>
            <c:spPr>
              <a:solidFill>
                <a:srgbClr val="FFFF00"/>
              </a:solidFill>
            </c:spPr>
            <c:extLst>
              <c:ext xmlns:c16="http://schemas.microsoft.com/office/drawing/2014/chart" uri="{C3380CC4-5D6E-409C-BE32-E72D297353CC}">
                <c16:uniqueId val="{00000003-FC7F-4A20-9E86-D6F724A5CF35}"/>
              </c:ext>
            </c:extLst>
          </c:dPt>
          <c:dPt>
            <c:idx val="2"/>
            <c:invertIfNegative val="0"/>
            <c:bubble3D val="0"/>
            <c:spPr>
              <a:solidFill>
                <a:srgbClr val="FF0000"/>
              </a:solidFill>
            </c:spPr>
            <c:extLst>
              <c:ext xmlns:c16="http://schemas.microsoft.com/office/drawing/2014/chart" uri="{C3380CC4-5D6E-409C-BE32-E72D297353CC}">
                <c16:uniqueId val="{00000005-FC7F-4A20-9E86-D6F724A5CF35}"/>
              </c:ext>
            </c:extLst>
          </c:dPt>
          <c:dPt>
            <c:idx val="3"/>
            <c:invertIfNegative val="0"/>
            <c:bubble3D val="0"/>
            <c:spPr>
              <a:solidFill>
                <a:schemeClr val="tx2"/>
              </a:solidFill>
            </c:spPr>
            <c:extLst>
              <c:ext xmlns:c16="http://schemas.microsoft.com/office/drawing/2014/chart" uri="{C3380CC4-5D6E-409C-BE32-E72D297353CC}">
                <c16:uniqueId val="{00000007-FC7F-4A20-9E86-D6F724A5CF35}"/>
              </c:ext>
            </c:extLst>
          </c:dPt>
          <c:dPt>
            <c:idx val="4"/>
            <c:invertIfNegative val="0"/>
            <c:bubble3D val="0"/>
            <c:spPr>
              <a:solidFill>
                <a:schemeClr val="bg2"/>
              </a:solidFill>
            </c:spPr>
            <c:extLst>
              <c:ext xmlns:c16="http://schemas.microsoft.com/office/drawing/2014/chart" uri="{C3380CC4-5D6E-409C-BE32-E72D297353CC}">
                <c16:uniqueId val="{00000009-FC7F-4A20-9E86-D6F724A5CF35}"/>
              </c:ext>
            </c:extLst>
          </c:dPt>
          <c:dPt>
            <c:idx val="5"/>
            <c:invertIfNegative val="0"/>
            <c:bubble3D val="0"/>
            <c:spPr>
              <a:solidFill>
                <a:srgbClr val="000000"/>
              </a:solidFill>
            </c:spPr>
            <c:extLst>
              <c:ext xmlns:c16="http://schemas.microsoft.com/office/drawing/2014/chart" uri="{C3380CC4-5D6E-409C-BE32-E72D297353CC}">
                <c16:uniqueId val="{0000000B-FC7F-4A20-9E86-D6F724A5CF35}"/>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'ISO open loop'!$E$7:$J$7</c:f>
              <c:strCache>
                <c:ptCount val="6"/>
                <c:pt idx="0">
                  <c:v>Virgin</c:v>
                </c:pt>
                <c:pt idx="1">
                  <c:v>Re-pulping</c:v>
                </c:pt>
                <c:pt idx="2">
                  <c:v>Paper making</c:v>
                </c:pt>
                <c:pt idx="3">
                  <c:v>Waste</c:v>
                </c:pt>
                <c:pt idx="4">
                  <c:v>Credit/ Debit</c:v>
                </c:pt>
                <c:pt idx="5">
                  <c:v>Total</c:v>
                </c:pt>
              </c:strCache>
            </c:strRef>
          </c:cat>
          <c:val>
            <c:numRef>
              <c:f>'ISO open loop'!$E$14:$J$14</c:f>
              <c:numCache>
                <c:formatCode>General</c:formatCode>
                <c:ptCount val="6"/>
                <c:pt idx="0">
                  <c:v>0</c:v>
                </c:pt>
                <c:pt idx="1">
                  <c:v>300</c:v>
                </c:pt>
                <c:pt idx="2">
                  <c:v>1500</c:v>
                </c:pt>
                <c:pt idx="3">
                  <c:v>250</c:v>
                </c:pt>
                <c:pt idx="4">
                  <c:v>150</c:v>
                </c:pt>
                <c:pt idx="5">
                  <c:v>2200</c:v>
                </c:pt>
              </c:numCache>
            </c:numRef>
          </c:val>
          <c:extLst>
            <c:ext xmlns:c16="http://schemas.microsoft.com/office/drawing/2014/chart" uri="{C3380CC4-5D6E-409C-BE32-E72D297353CC}">
              <c16:uniqueId val="{0000000C-FC7F-4A20-9E86-D6F724A5CF35}"/>
            </c:ext>
          </c:extLst>
        </c:ser>
        <c:dLbls>
          <c:dLblPos val="outEnd"/>
          <c:showLegendKey val="0"/>
          <c:showVal val="1"/>
          <c:showCatName val="0"/>
          <c:showSerName val="0"/>
          <c:showPercent val="0"/>
          <c:showBubbleSize val="0"/>
        </c:dLbls>
        <c:gapWidth val="150"/>
        <c:axId val="-2102613672"/>
        <c:axId val="-2102616456"/>
      </c:barChart>
      <c:catAx>
        <c:axId val="-2102613672"/>
        <c:scaling>
          <c:orientation val="minMax"/>
        </c:scaling>
        <c:delete val="0"/>
        <c:axPos val="b"/>
        <c:numFmt formatCode="General" sourceLinked="0"/>
        <c:majorTickMark val="out"/>
        <c:minorTickMark val="none"/>
        <c:tickLblPos val="low"/>
        <c:txPr>
          <a:bodyPr rot="-5400000"/>
          <a:lstStyle/>
          <a:p>
            <a:pPr>
              <a:defRPr/>
            </a:pPr>
            <a:endParaRPr lang="sv-SE"/>
          </a:p>
        </c:txPr>
        <c:crossAx val="-2102616456"/>
        <c:crosses val="autoZero"/>
        <c:auto val="1"/>
        <c:lblAlgn val="ctr"/>
        <c:lblOffset val="100"/>
        <c:noMultiLvlLbl val="0"/>
      </c:catAx>
      <c:valAx>
        <c:axId val="-2102616456"/>
        <c:scaling>
          <c:orientation val="minMax"/>
          <c:max val="4000"/>
          <c:min val="-1000"/>
        </c:scaling>
        <c:delete val="0"/>
        <c:axPos val="l"/>
        <c:majorGridlines/>
        <c:numFmt formatCode="General" sourceLinked="1"/>
        <c:majorTickMark val="out"/>
        <c:minorTickMark val="none"/>
        <c:tickLblPos val="nextTo"/>
        <c:crossAx val="-210261367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4438-4EB7-A89A-0BDD6C49B8ED}"/>
              </c:ext>
            </c:extLst>
          </c:dPt>
          <c:dPt>
            <c:idx val="1"/>
            <c:invertIfNegative val="0"/>
            <c:bubble3D val="0"/>
            <c:spPr>
              <a:solidFill>
                <a:srgbClr val="FFFF00"/>
              </a:solidFill>
            </c:spPr>
            <c:extLst>
              <c:ext xmlns:c16="http://schemas.microsoft.com/office/drawing/2014/chart" uri="{C3380CC4-5D6E-409C-BE32-E72D297353CC}">
                <c16:uniqueId val="{00000003-4438-4EB7-A89A-0BDD6C49B8ED}"/>
              </c:ext>
            </c:extLst>
          </c:dPt>
          <c:dPt>
            <c:idx val="2"/>
            <c:invertIfNegative val="0"/>
            <c:bubble3D val="0"/>
            <c:spPr>
              <a:solidFill>
                <a:srgbClr val="FF0000"/>
              </a:solidFill>
            </c:spPr>
            <c:extLst>
              <c:ext xmlns:c16="http://schemas.microsoft.com/office/drawing/2014/chart" uri="{C3380CC4-5D6E-409C-BE32-E72D297353CC}">
                <c16:uniqueId val="{00000005-4438-4EB7-A89A-0BDD6C49B8ED}"/>
              </c:ext>
            </c:extLst>
          </c:dPt>
          <c:dPt>
            <c:idx val="3"/>
            <c:invertIfNegative val="0"/>
            <c:bubble3D val="0"/>
            <c:spPr>
              <a:solidFill>
                <a:schemeClr val="tx2"/>
              </a:solidFill>
            </c:spPr>
            <c:extLst>
              <c:ext xmlns:c16="http://schemas.microsoft.com/office/drawing/2014/chart" uri="{C3380CC4-5D6E-409C-BE32-E72D297353CC}">
                <c16:uniqueId val="{00000007-4438-4EB7-A89A-0BDD6C49B8ED}"/>
              </c:ext>
            </c:extLst>
          </c:dPt>
          <c:dPt>
            <c:idx val="4"/>
            <c:invertIfNegative val="0"/>
            <c:bubble3D val="0"/>
            <c:spPr>
              <a:solidFill>
                <a:schemeClr val="bg2"/>
              </a:solidFill>
            </c:spPr>
            <c:extLst>
              <c:ext xmlns:c16="http://schemas.microsoft.com/office/drawing/2014/chart" uri="{C3380CC4-5D6E-409C-BE32-E72D297353CC}">
                <c16:uniqueId val="{00000009-4438-4EB7-A89A-0BDD6C49B8ED}"/>
              </c:ext>
            </c:extLst>
          </c:dPt>
          <c:dPt>
            <c:idx val="5"/>
            <c:invertIfNegative val="0"/>
            <c:bubble3D val="0"/>
            <c:spPr>
              <a:solidFill>
                <a:srgbClr val="000000"/>
              </a:solidFill>
            </c:spPr>
            <c:extLst>
              <c:ext xmlns:c16="http://schemas.microsoft.com/office/drawing/2014/chart" uri="{C3380CC4-5D6E-409C-BE32-E72D297353CC}">
                <c16:uniqueId val="{0000000B-4438-4EB7-A89A-0BDD6C49B8ED}"/>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'ISO open loop'!$E$7:$J$7</c:f>
              <c:strCache>
                <c:ptCount val="6"/>
                <c:pt idx="0">
                  <c:v>Virgin</c:v>
                </c:pt>
                <c:pt idx="1">
                  <c:v>Re-pulping</c:v>
                </c:pt>
                <c:pt idx="2">
                  <c:v>Paper making</c:v>
                </c:pt>
                <c:pt idx="3">
                  <c:v>Waste</c:v>
                </c:pt>
                <c:pt idx="4">
                  <c:v>Credit/ Debit</c:v>
                </c:pt>
                <c:pt idx="5">
                  <c:v>Total</c:v>
                </c:pt>
              </c:strCache>
            </c:strRef>
          </c:cat>
          <c:val>
            <c:numRef>
              <c:f>'ISO open loop'!$E$15:$J$15</c:f>
              <c:numCache>
                <c:formatCode>General</c:formatCode>
                <c:ptCount val="6"/>
                <c:pt idx="0">
                  <c:v>600</c:v>
                </c:pt>
                <c:pt idx="1">
                  <c:v>0</c:v>
                </c:pt>
                <c:pt idx="2">
                  <c:v>1500</c:v>
                </c:pt>
                <c:pt idx="3">
                  <c:v>0</c:v>
                </c:pt>
                <c:pt idx="4">
                  <c:v>-300</c:v>
                </c:pt>
                <c:pt idx="5">
                  <c:v>1800</c:v>
                </c:pt>
              </c:numCache>
            </c:numRef>
          </c:val>
          <c:extLst>
            <c:ext xmlns:c16="http://schemas.microsoft.com/office/drawing/2014/chart" uri="{C3380CC4-5D6E-409C-BE32-E72D297353CC}">
              <c16:uniqueId val="{0000000C-4438-4EB7-A89A-0BDD6C49B8ED}"/>
            </c:ext>
          </c:extLst>
        </c:ser>
        <c:dLbls>
          <c:dLblPos val="outEnd"/>
          <c:showLegendKey val="0"/>
          <c:showVal val="1"/>
          <c:showCatName val="0"/>
          <c:showSerName val="0"/>
          <c:showPercent val="0"/>
          <c:showBubbleSize val="0"/>
        </c:dLbls>
        <c:gapWidth val="150"/>
        <c:axId val="-2102671976"/>
        <c:axId val="-2102672984"/>
      </c:barChart>
      <c:catAx>
        <c:axId val="-2102671976"/>
        <c:scaling>
          <c:orientation val="minMax"/>
        </c:scaling>
        <c:delete val="0"/>
        <c:axPos val="b"/>
        <c:numFmt formatCode="General" sourceLinked="0"/>
        <c:majorTickMark val="out"/>
        <c:minorTickMark val="none"/>
        <c:tickLblPos val="low"/>
        <c:txPr>
          <a:bodyPr rot="-5400000"/>
          <a:lstStyle/>
          <a:p>
            <a:pPr>
              <a:defRPr/>
            </a:pPr>
            <a:endParaRPr lang="sv-SE"/>
          </a:p>
        </c:txPr>
        <c:crossAx val="-2102672984"/>
        <c:crosses val="autoZero"/>
        <c:auto val="1"/>
        <c:lblAlgn val="ctr"/>
        <c:lblOffset val="100"/>
        <c:noMultiLvlLbl val="0"/>
      </c:catAx>
      <c:valAx>
        <c:axId val="-2102672984"/>
        <c:scaling>
          <c:orientation val="minMax"/>
          <c:max val="4000"/>
          <c:min val="-1000"/>
        </c:scaling>
        <c:delete val="0"/>
        <c:axPos val="l"/>
        <c:majorGridlines/>
        <c:numFmt formatCode="General" sourceLinked="1"/>
        <c:majorTickMark val="out"/>
        <c:minorTickMark val="none"/>
        <c:tickLblPos val="nextTo"/>
        <c:crossAx val="-210267197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99FB-42F6-B918-89B99ED5AADD}"/>
              </c:ext>
            </c:extLst>
          </c:dPt>
          <c:dPt>
            <c:idx val="1"/>
            <c:invertIfNegative val="0"/>
            <c:bubble3D val="0"/>
            <c:spPr>
              <a:solidFill>
                <a:srgbClr val="FFFF00"/>
              </a:solidFill>
            </c:spPr>
            <c:extLst>
              <c:ext xmlns:c16="http://schemas.microsoft.com/office/drawing/2014/chart" uri="{C3380CC4-5D6E-409C-BE32-E72D297353CC}">
                <c16:uniqueId val="{00000003-99FB-42F6-B918-89B99ED5AADD}"/>
              </c:ext>
            </c:extLst>
          </c:dPt>
          <c:dPt>
            <c:idx val="2"/>
            <c:invertIfNegative val="0"/>
            <c:bubble3D val="0"/>
            <c:spPr>
              <a:solidFill>
                <a:srgbClr val="FF0000"/>
              </a:solidFill>
            </c:spPr>
            <c:extLst>
              <c:ext xmlns:c16="http://schemas.microsoft.com/office/drawing/2014/chart" uri="{C3380CC4-5D6E-409C-BE32-E72D297353CC}">
                <c16:uniqueId val="{00000005-99FB-42F6-B918-89B99ED5AADD}"/>
              </c:ext>
            </c:extLst>
          </c:dPt>
          <c:dPt>
            <c:idx val="3"/>
            <c:invertIfNegative val="0"/>
            <c:bubble3D val="0"/>
            <c:spPr>
              <a:solidFill>
                <a:schemeClr val="tx2"/>
              </a:solidFill>
            </c:spPr>
            <c:extLst>
              <c:ext xmlns:c16="http://schemas.microsoft.com/office/drawing/2014/chart" uri="{C3380CC4-5D6E-409C-BE32-E72D297353CC}">
                <c16:uniqueId val="{00000007-99FB-42F6-B918-89B99ED5AADD}"/>
              </c:ext>
            </c:extLst>
          </c:dPt>
          <c:dPt>
            <c:idx val="4"/>
            <c:invertIfNegative val="0"/>
            <c:bubble3D val="0"/>
            <c:spPr>
              <a:solidFill>
                <a:schemeClr val="bg2"/>
              </a:solidFill>
            </c:spPr>
            <c:extLst>
              <c:ext xmlns:c16="http://schemas.microsoft.com/office/drawing/2014/chart" uri="{C3380CC4-5D6E-409C-BE32-E72D297353CC}">
                <c16:uniqueId val="{00000009-99FB-42F6-B918-89B99ED5AADD}"/>
              </c:ext>
            </c:extLst>
          </c:dPt>
          <c:dPt>
            <c:idx val="5"/>
            <c:invertIfNegative val="0"/>
            <c:bubble3D val="0"/>
            <c:spPr>
              <a:solidFill>
                <a:srgbClr val="000000"/>
              </a:solidFill>
            </c:spPr>
            <c:extLst>
              <c:ext xmlns:c16="http://schemas.microsoft.com/office/drawing/2014/chart" uri="{C3380CC4-5D6E-409C-BE32-E72D297353CC}">
                <c16:uniqueId val="{0000000B-99FB-42F6-B918-89B99ED5AADD}"/>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'ISO open loop'!$E$7:$J$7</c:f>
              <c:strCache>
                <c:ptCount val="6"/>
                <c:pt idx="0">
                  <c:v>Virgin</c:v>
                </c:pt>
                <c:pt idx="1">
                  <c:v>Re-pulping</c:v>
                </c:pt>
                <c:pt idx="2">
                  <c:v>Paper making</c:v>
                </c:pt>
                <c:pt idx="3">
                  <c:v>Waste</c:v>
                </c:pt>
                <c:pt idx="4">
                  <c:v>Credit/ Debit</c:v>
                </c:pt>
                <c:pt idx="5">
                  <c:v>Total</c:v>
                </c:pt>
              </c:strCache>
            </c:strRef>
          </c:cat>
          <c:val>
            <c:numRef>
              <c:f>'ISO open loop'!$E$16:$J$16</c:f>
              <c:numCache>
                <c:formatCode>General</c:formatCode>
                <c:ptCount val="6"/>
                <c:pt idx="0">
                  <c:v>300</c:v>
                </c:pt>
                <c:pt idx="1">
                  <c:v>150</c:v>
                </c:pt>
                <c:pt idx="2">
                  <c:v>1500</c:v>
                </c:pt>
                <c:pt idx="3">
                  <c:v>0</c:v>
                </c:pt>
                <c:pt idx="4">
                  <c:v>-150</c:v>
                </c:pt>
                <c:pt idx="5">
                  <c:v>1800</c:v>
                </c:pt>
              </c:numCache>
            </c:numRef>
          </c:val>
          <c:extLst>
            <c:ext xmlns:c16="http://schemas.microsoft.com/office/drawing/2014/chart" uri="{C3380CC4-5D6E-409C-BE32-E72D297353CC}">
              <c16:uniqueId val="{0000000C-99FB-42F6-B918-89B99ED5AADD}"/>
            </c:ext>
          </c:extLst>
        </c:ser>
        <c:dLbls>
          <c:dLblPos val="outEnd"/>
          <c:showLegendKey val="0"/>
          <c:showVal val="1"/>
          <c:showCatName val="0"/>
          <c:showSerName val="0"/>
          <c:showPercent val="0"/>
          <c:showBubbleSize val="0"/>
        </c:dLbls>
        <c:gapWidth val="150"/>
        <c:axId val="-2102738104"/>
        <c:axId val="-2102742664"/>
      </c:barChart>
      <c:catAx>
        <c:axId val="-2102738104"/>
        <c:scaling>
          <c:orientation val="minMax"/>
        </c:scaling>
        <c:delete val="0"/>
        <c:axPos val="b"/>
        <c:numFmt formatCode="General" sourceLinked="0"/>
        <c:majorTickMark val="out"/>
        <c:minorTickMark val="none"/>
        <c:tickLblPos val="low"/>
        <c:txPr>
          <a:bodyPr rot="-5400000"/>
          <a:lstStyle/>
          <a:p>
            <a:pPr>
              <a:defRPr/>
            </a:pPr>
            <a:endParaRPr lang="sv-SE"/>
          </a:p>
        </c:txPr>
        <c:crossAx val="-2102742664"/>
        <c:crosses val="autoZero"/>
        <c:auto val="1"/>
        <c:lblAlgn val="ctr"/>
        <c:lblOffset val="100"/>
        <c:noMultiLvlLbl val="0"/>
      </c:catAx>
      <c:valAx>
        <c:axId val="-2102742664"/>
        <c:scaling>
          <c:orientation val="minMax"/>
          <c:max val="4000"/>
          <c:min val="-1000"/>
        </c:scaling>
        <c:delete val="0"/>
        <c:axPos val="l"/>
        <c:majorGridlines/>
        <c:numFmt formatCode="General" sourceLinked="1"/>
        <c:majorTickMark val="out"/>
        <c:minorTickMark val="none"/>
        <c:tickLblPos val="nextTo"/>
        <c:crossAx val="-2102738104"/>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DA0E-409C-A6EC-F8D5569907F9}"/>
              </c:ext>
            </c:extLst>
          </c:dPt>
          <c:dPt>
            <c:idx val="1"/>
            <c:invertIfNegative val="0"/>
            <c:bubble3D val="0"/>
            <c:spPr>
              <a:solidFill>
                <a:srgbClr val="FFFF00"/>
              </a:solidFill>
            </c:spPr>
            <c:extLst>
              <c:ext xmlns:c16="http://schemas.microsoft.com/office/drawing/2014/chart" uri="{C3380CC4-5D6E-409C-BE32-E72D297353CC}">
                <c16:uniqueId val="{00000003-DA0E-409C-A6EC-F8D5569907F9}"/>
              </c:ext>
            </c:extLst>
          </c:dPt>
          <c:dPt>
            <c:idx val="2"/>
            <c:invertIfNegative val="0"/>
            <c:bubble3D val="0"/>
            <c:spPr>
              <a:solidFill>
                <a:srgbClr val="FF0000"/>
              </a:solidFill>
            </c:spPr>
            <c:extLst>
              <c:ext xmlns:c16="http://schemas.microsoft.com/office/drawing/2014/chart" uri="{C3380CC4-5D6E-409C-BE32-E72D297353CC}">
                <c16:uniqueId val="{00000005-DA0E-409C-A6EC-F8D5569907F9}"/>
              </c:ext>
            </c:extLst>
          </c:dPt>
          <c:dPt>
            <c:idx val="3"/>
            <c:invertIfNegative val="0"/>
            <c:bubble3D val="0"/>
            <c:spPr>
              <a:solidFill>
                <a:schemeClr val="tx2"/>
              </a:solidFill>
            </c:spPr>
            <c:extLst>
              <c:ext xmlns:c16="http://schemas.microsoft.com/office/drawing/2014/chart" uri="{C3380CC4-5D6E-409C-BE32-E72D297353CC}">
                <c16:uniqueId val="{00000007-DA0E-409C-A6EC-F8D5569907F9}"/>
              </c:ext>
            </c:extLst>
          </c:dPt>
          <c:dPt>
            <c:idx val="4"/>
            <c:invertIfNegative val="0"/>
            <c:bubble3D val="0"/>
            <c:spPr>
              <a:solidFill>
                <a:schemeClr val="bg2"/>
              </a:solidFill>
            </c:spPr>
            <c:extLst>
              <c:ext xmlns:c16="http://schemas.microsoft.com/office/drawing/2014/chart" uri="{C3380CC4-5D6E-409C-BE32-E72D297353CC}">
                <c16:uniqueId val="{00000009-DA0E-409C-A6EC-F8D5569907F9}"/>
              </c:ext>
            </c:extLst>
          </c:dPt>
          <c:dPt>
            <c:idx val="5"/>
            <c:invertIfNegative val="0"/>
            <c:bubble3D val="0"/>
            <c:spPr>
              <a:solidFill>
                <a:srgbClr val="000000"/>
              </a:solidFill>
            </c:spPr>
            <c:extLst>
              <c:ext xmlns:c16="http://schemas.microsoft.com/office/drawing/2014/chart" uri="{C3380CC4-5D6E-409C-BE32-E72D297353CC}">
                <c16:uniqueId val="{0000000B-DA0E-409C-A6EC-F8D5569907F9}"/>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'ISO open loop'!$E$7:$J$7</c:f>
              <c:strCache>
                <c:ptCount val="6"/>
                <c:pt idx="0">
                  <c:v>Virgin</c:v>
                </c:pt>
                <c:pt idx="1">
                  <c:v>Re-pulping</c:v>
                </c:pt>
                <c:pt idx="2">
                  <c:v>Paper making</c:v>
                </c:pt>
                <c:pt idx="3">
                  <c:v>Waste</c:v>
                </c:pt>
                <c:pt idx="4">
                  <c:v>Credit/ Debit</c:v>
                </c:pt>
                <c:pt idx="5">
                  <c:v>Total</c:v>
                </c:pt>
              </c:strCache>
            </c:strRef>
          </c:cat>
          <c:val>
            <c:numRef>
              <c:f>'ISO open loop'!$E$17:$J$17</c:f>
              <c:numCache>
                <c:formatCode>General</c:formatCode>
                <c:ptCount val="6"/>
                <c:pt idx="0">
                  <c:v>0</c:v>
                </c:pt>
                <c:pt idx="1">
                  <c:v>300</c:v>
                </c:pt>
                <c:pt idx="2">
                  <c:v>1500</c:v>
                </c:pt>
                <c:pt idx="3">
                  <c:v>0</c:v>
                </c:pt>
                <c:pt idx="4">
                  <c:v>0</c:v>
                </c:pt>
                <c:pt idx="5">
                  <c:v>1800</c:v>
                </c:pt>
              </c:numCache>
            </c:numRef>
          </c:val>
          <c:extLst>
            <c:ext xmlns:c16="http://schemas.microsoft.com/office/drawing/2014/chart" uri="{C3380CC4-5D6E-409C-BE32-E72D297353CC}">
              <c16:uniqueId val="{0000000C-DA0E-409C-A6EC-F8D5569907F9}"/>
            </c:ext>
          </c:extLst>
        </c:ser>
        <c:dLbls>
          <c:dLblPos val="outEnd"/>
          <c:showLegendKey val="0"/>
          <c:showVal val="1"/>
          <c:showCatName val="0"/>
          <c:showSerName val="0"/>
          <c:showPercent val="0"/>
          <c:showBubbleSize val="0"/>
        </c:dLbls>
        <c:gapWidth val="150"/>
        <c:axId val="-2102798408"/>
        <c:axId val="-2102807368"/>
      </c:barChart>
      <c:catAx>
        <c:axId val="-2102798408"/>
        <c:scaling>
          <c:orientation val="minMax"/>
        </c:scaling>
        <c:delete val="0"/>
        <c:axPos val="b"/>
        <c:numFmt formatCode="General" sourceLinked="0"/>
        <c:majorTickMark val="out"/>
        <c:minorTickMark val="none"/>
        <c:tickLblPos val="low"/>
        <c:txPr>
          <a:bodyPr rot="-5400000"/>
          <a:lstStyle/>
          <a:p>
            <a:pPr>
              <a:defRPr/>
            </a:pPr>
            <a:endParaRPr lang="sv-SE"/>
          </a:p>
        </c:txPr>
        <c:crossAx val="-2102807368"/>
        <c:crosses val="autoZero"/>
        <c:auto val="1"/>
        <c:lblAlgn val="ctr"/>
        <c:lblOffset val="100"/>
        <c:noMultiLvlLbl val="0"/>
      </c:catAx>
      <c:valAx>
        <c:axId val="-2102807368"/>
        <c:scaling>
          <c:orientation val="minMax"/>
          <c:max val="4000"/>
          <c:min val="-1000"/>
        </c:scaling>
        <c:delete val="0"/>
        <c:axPos val="l"/>
        <c:majorGridlines/>
        <c:numFmt formatCode="General" sourceLinked="1"/>
        <c:majorTickMark val="out"/>
        <c:minorTickMark val="none"/>
        <c:tickLblPos val="nextTo"/>
        <c:crossAx val="-210279840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7169-477A-AA9B-8980731CC7F7}"/>
              </c:ext>
            </c:extLst>
          </c:dPt>
          <c:dPt>
            <c:idx val="1"/>
            <c:invertIfNegative val="0"/>
            <c:bubble3D val="0"/>
            <c:spPr>
              <a:solidFill>
                <a:srgbClr val="FFFF00"/>
              </a:solidFill>
            </c:spPr>
            <c:extLst>
              <c:ext xmlns:c16="http://schemas.microsoft.com/office/drawing/2014/chart" uri="{C3380CC4-5D6E-409C-BE32-E72D297353CC}">
                <c16:uniqueId val="{00000003-7169-477A-AA9B-8980731CC7F7}"/>
              </c:ext>
            </c:extLst>
          </c:dPt>
          <c:dPt>
            <c:idx val="2"/>
            <c:invertIfNegative val="0"/>
            <c:bubble3D val="0"/>
            <c:spPr>
              <a:solidFill>
                <a:srgbClr val="FF0000"/>
              </a:solidFill>
            </c:spPr>
            <c:extLst>
              <c:ext xmlns:c16="http://schemas.microsoft.com/office/drawing/2014/chart" uri="{C3380CC4-5D6E-409C-BE32-E72D297353CC}">
                <c16:uniqueId val="{00000005-7169-477A-AA9B-8980731CC7F7}"/>
              </c:ext>
            </c:extLst>
          </c:dPt>
          <c:dPt>
            <c:idx val="3"/>
            <c:invertIfNegative val="0"/>
            <c:bubble3D val="0"/>
            <c:spPr>
              <a:solidFill>
                <a:schemeClr val="tx2"/>
              </a:solidFill>
            </c:spPr>
            <c:extLst>
              <c:ext xmlns:c16="http://schemas.microsoft.com/office/drawing/2014/chart" uri="{C3380CC4-5D6E-409C-BE32-E72D297353CC}">
                <c16:uniqueId val="{00000007-7169-477A-AA9B-8980731CC7F7}"/>
              </c:ext>
            </c:extLst>
          </c:dPt>
          <c:dPt>
            <c:idx val="4"/>
            <c:invertIfNegative val="0"/>
            <c:bubble3D val="0"/>
            <c:spPr>
              <a:solidFill>
                <a:schemeClr val="bg2"/>
              </a:solidFill>
            </c:spPr>
            <c:extLst>
              <c:ext xmlns:c16="http://schemas.microsoft.com/office/drawing/2014/chart" uri="{C3380CC4-5D6E-409C-BE32-E72D297353CC}">
                <c16:uniqueId val="{00000009-7169-477A-AA9B-8980731CC7F7}"/>
              </c:ext>
            </c:extLst>
          </c:dPt>
          <c:dPt>
            <c:idx val="5"/>
            <c:invertIfNegative val="0"/>
            <c:bubble3D val="0"/>
            <c:spPr>
              <a:solidFill>
                <a:srgbClr val="000000"/>
              </a:solidFill>
            </c:spPr>
            <c:extLst>
              <c:ext xmlns:c16="http://schemas.microsoft.com/office/drawing/2014/chart" uri="{C3380CC4-5D6E-409C-BE32-E72D297353CC}">
                <c16:uniqueId val="{0000000B-7169-477A-AA9B-8980731CC7F7}"/>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'GHG &amp; PAS closed loop'!$E$7:$J$7</c:f>
              <c:strCache>
                <c:ptCount val="6"/>
                <c:pt idx="0">
                  <c:v>Virgin</c:v>
                </c:pt>
                <c:pt idx="1">
                  <c:v>Re-pulping</c:v>
                </c:pt>
                <c:pt idx="2">
                  <c:v>Paper making</c:v>
                </c:pt>
                <c:pt idx="3">
                  <c:v>Waste</c:v>
                </c:pt>
                <c:pt idx="4">
                  <c:v>Credit/ Debit</c:v>
                </c:pt>
                <c:pt idx="5">
                  <c:v>Total</c:v>
                </c:pt>
              </c:strCache>
            </c:strRef>
          </c:cat>
          <c:val>
            <c:numRef>
              <c:f>'GHG &amp; PAS closed loop'!$E$9:$J$9</c:f>
              <c:numCache>
                <c:formatCode>General</c:formatCode>
                <c:ptCount val="6"/>
                <c:pt idx="0">
                  <c:v>600</c:v>
                </c:pt>
                <c:pt idx="1">
                  <c:v>0</c:v>
                </c:pt>
                <c:pt idx="2">
                  <c:v>1500</c:v>
                </c:pt>
                <c:pt idx="3">
                  <c:v>500</c:v>
                </c:pt>
                <c:pt idx="4">
                  <c:v>0</c:v>
                </c:pt>
                <c:pt idx="5">
                  <c:v>2600</c:v>
                </c:pt>
              </c:numCache>
            </c:numRef>
          </c:val>
          <c:extLst>
            <c:ext xmlns:c16="http://schemas.microsoft.com/office/drawing/2014/chart" uri="{C3380CC4-5D6E-409C-BE32-E72D297353CC}">
              <c16:uniqueId val="{0000000C-7169-477A-AA9B-8980731CC7F7}"/>
            </c:ext>
          </c:extLst>
        </c:ser>
        <c:dLbls>
          <c:dLblPos val="outEnd"/>
          <c:showLegendKey val="0"/>
          <c:showVal val="1"/>
          <c:showCatName val="0"/>
          <c:showSerName val="0"/>
          <c:showPercent val="0"/>
          <c:showBubbleSize val="0"/>
        </c:dLbls>
        <c:gapWidth val="150"/>
        <c:axId val="-2102957240"/>
        <c:axId val="-2102962104"/>
      </c:barChart>
      <c:catAx>
        <c:axId val="-2102957240"/>
        <c:scaling>
          <c:orientation val="minMax"/>
        </c:scaling>
        <c:delete val="0"/>
        <c:axPos val="b"/>
        <c:numFmt formatCode="General" sourceLinked="0"/>
        <c:majorTickMark val="out"/>
        <c:minorTickMark val="none"/>
        <c:tickLblPos val="low"/>
        <c:txPr>
          <a:bodyPr rot="-5400000"/>
          <a:lstStyle/>
          <a:p>
            <a:pPr>
              <a:defRPr/>
            </a:pPr>
            <a:endParaRPr lang="sv-SE"/>
          </a:p>
        </c:txPr>
        <c:crossAx val="-2102962104"/>
        <c:crosses val="autoZero"/>
        <c:auto val="1"/>
        <c:lblAlgn val="ctr"/>
        <c:lblOffset val="100"/>
        <c:noMultiLvlLbl val="0"/>
      </c:catAx>
      <c:valAx>
        <c:axId val="-2102962104"/>
        <c:scaling>
          <c:orientation val="minMax"/>
          <c:max val="4000"/>
          <c:min val="-1000"/>
        </c:scaling>
        <c:delete val="0"/>
        <c:axPos val="l"/>
        <c:majorGridlines/>
        <c:numFmt formatCode="General" sourceLinked="1"/>
        <c:majorTickMark val="out"/>
        <c:minorTickMark val="none"/>
        <c:tickLblPos val="nextTo"/>
        <c:crossAx val="-2102957240"/>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B65A-4B94-9C02-2BF90CCC99AA}"/>
              </c:ext>
            </c:extLst>
          </c:dPt>
          <c:dPt>
            <c:idx val="1"/>
            <c:invertIfNegative val="0"/>
            <c:bubble3D val="0"/>
            <c:spPr>
              <a:solidFill>
                <a:srgbClr val="FFFF00"/>
              </a:solidFill>
            </c:spPr>
            <c:extLst>
              <c:ext xmlns:c16="http://schemas.microsoft.com/office/drawing/2014/chart" uri="{C3380CC4-5D6E-409C-BE32-E72D297353CC}">
                <c16:uniqueId val="{00000003-B65A-4B94-9C02-2BF90CCC99AA}"/>
              </c:ext>
            </c:extLst>
          </c:dPt>
          <c:dPt>
            <c:idx val="2"/>
            <c:invertIfNegative val="0"/>
            <c:bubble3D val="0"/>
            <c:spPr>
              <a:solidFill>
                <a:srgbClr val="FF0000"/>
              </a:solidFill>
            </c:spPr>
            <c:extLst>
              <c:ext xmlns:c16="http://schemas.microsoft.com/office/drawing/2014/chart" uri="{C3380CC4-5D6E-409C-BE32-E72D297353CC}">
                <c16:uniqueId val="{00000005-B65A-4B94-9C02-2BF90CCC99AA}"/>
              </c:ext>
            </c:extLst>
          </c:dPt>
          <c:dPt>
            <c:idx val="3"/>
            <c:invertIfNegative val="0"/>
            <c:bubble3D val="0"/>
            <c:spPr>
              <a:solidFill>
                <a:schemeClr val="tx2"/>
              </a:solidFill>
            </c:spPr>
            <c:extLst>
              <c:ext xmlns:c16="http://schemas.microsoft.com/office/drawing/2014/chart" uri="{C3380CC4-5D6E-409C-BE32-E72D297353CC}">
                <c16:uniqueId val="{00000007-B65A-4B94-9C02-2BF90CCC99AA}"/>
              </c:ext>
            </c:extLst>
          </c:dPt>
          <c:dPt>
            <c:idx val="4"/>
            <c:invertIfNegative val="0"/>
            <c:bubble3D val="0"/>
            <c:spPr>
              <a:solidFill>
                <a:schemeClr val="bg2"/>
              </a:solidFill>
            </c:spPr>
            <c:extLst>
              <c:ext xmlns:c16="http://schemas.microsoft.com/office/drawing/2014/chart" uri="{C3380CC4-5D6E-409C-BE32-E72D297353CC}">
                <c16:uniqueId val="{00000009-B65A-4B94-9C02-2BF90CCC99AA}"/>
              </c:ext>
            </c:extLst>
          </c:dPt>
          <c:dPt>
            <c:idx val="5"/>
            <c:invertIfNegative val="0"/>
            <c:bubble3D val="0"/>
            <c:spPr>
              <a:solidFill>
                <a:srgbClr val="000000"/>
              </a:solidFill>
            </c:spPr>
            <c:extLst>
              <c:ext xmlns:c16="http://schemas.microsoft.com/office/drawing/2014/chart" uri="{C3380CC4-5D6E-409C-BE32-E72D297353CC}">
                <c16:uniqueId val="{0000000B-B65A-4B94-9C02-2BF90CCC99AA}"/>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'GHG &amp; PAS closed loop'!$E$7:$J$7</c:f>
              <c:strCache>
                <c:ptCount val="6"/>
                <c:pt idx="0">
                  <c:v>Virgin</c:v>
                </c:pt>
                <c:pt idx="1">
                  <c:v>Re-pulping</c:v>
                </c:pt>
                <c:pt idx="2">
                  <c:v>Paper making</c:v>
                </c:pt>
                <c:pt idx="3">
                  <c:v>Waste</c:v>
                </c:pt>
                <c:pt idx="4">
                  <c:v>Credit/ Debit</c:v>
                </c:pt>
                <c:pt idx="5">
                  <c:v>Total</c:v>
                </c:pt>
              </c:strCache>
            </c:strRef>
          </c:cat>
          <c:val>
            <c:numRef>
              <c:f>'GHG &amp; PAS closed loop'!$E$10:$J$10</c:f>
              <c:numCache>
                <c:formatCode>General</c:formatCode>
                <c:ptCount val="6"/>
                <c:pt idx="0">
                  <c:v>600</c:v>
                </c:pt>
                <c:pt idx="1">
                  <c:v>0</c:v>
                </c:pt>
                <c:pt idx="2">
                  <c:v>1500</c:v>
                </c:pt>
                <c:pt idx="3">
                  <c:v>500</c:v>
                </c:pt>
                <c:pt idx="4">
                  <c:v>0</c:v>
                </c:pt>
                <c:pt idx="5">
                  <c:v>2600</c:v>
                </c:pt>
              </c:numCache>
            </c:numRef>
          </c:val>
          <c:extLst>
            <c:ext xmlns:c16="http://schemas.microsoft.com/office/drawing/2014/chart" uri="{C3380CC4-5D6E-409C-BE32-E72D297353CC}">
              <c16:uniqueId val="{0000000C-B65A-4B94-9C02-2BF90CCC99AA}"/>
            </c:ext>
          </c:extLst>
        </c:ser>
        <c:dLbls>
          <c:showLegendKey val="0"/>
          <c:showVal val="0"/>
          <c:showCatName val="0"/>
          <c:showSerName val="0"/>
          <c:showPercent val="0"/>
          <c:showBubbleSize val="0"/>
        </c:dLbls>
        <c:gapWidth val="150"/>
        <c:axId val="-2103183560"/>
        <c:axId val="-2103198776"/>
      </c:barChart>
      <c:catAx>
        <c:axId val="-2103183560"/>
        <c:scaling>
          <c:orientation val="minMax"/>
        </c:scaling>
        <c:delete val="0"/>
        <c:axPos val="b"/>
        <c:numFmt formatCode="General" sourceLinked="0"/>
        <c:majorTickMark val="out"/>
        <c:minorTickMark val="none"/>
        <c:tickLblPos val="low"/>
        <c:txPr>
          <a:bodyPr rot="-5400000"/>
          <a:lstStyle/>
          <a:p>
            <a:pPr>
              <a:defRPr/>
            </a:pPr>
            <a:endParaRPr lang="sv-SE"/>
          </a:p>
        </c:txPr>
        <c:crossAx val="-2103198776"/>
        <c:crosses val="autoZero"/>
        <c:auto val="1"/>
        <c:lblAlgn val="ctr"/>
        <c:lblOffset val="100"/>
        <c:noMultiLvlLbl val="0"/>
      </c:catAx>
      <c:valAx>
        <c:axId val="-2103198776"/>
        <c:scaling>
          <c:orientation val="minMax"/>
          <c:max val="4000"/>
          <c:min val="-1000"/>
        </c:scaling>
        <c:delete val="0"/>
        <c:axPos val="l"/>
        <c:majorGridlines/>
        <c:numFmt formatCode="General" sourceLinked="1"/>
        <c:majorTickMark val="out"/>
        <c:minorTickMark val="none"/>
        <c:tickLblPos val="nextTo"/>
        <c:crossAx val="-2103183560"/>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E914-49D7-B9A9-D695853996FA}"/>
              </c:ext>
            </c:extLst>
          </c:dPt>
          <c:dPt>
            <c:idx val="1"/>
            <c:invertIfNegative val="0"/>
            <c:bubble3D val="0"/>
            <c:spPr>
              <a:solidFill>
                <a:srgbClr val="FFFF00"/>
              </a:solidFill>
            </c:spPr>
            <c:extLst>
              <c:ext xmlns:c16="http://schemas.microsoft.com/office/drawing/2014/chart" uri="{C3380CC4-5D6E-409C-BE32-E72D297353CC}">
                <c16:uniqueId val="{00000003-E914-49D7-B9A9-D695853996FA}"/>
              </c:ext>
            </c:extLst>
          </c:dPt>
          <c:dPt>
            <c:idx val="2"/>
            <c:invertIfNegative val="0"/>
            <c:bubble3D val="0"/>
            <c:spPr>
              <a:solidFill>
                <a:srgbClr val="FF0000"/>
              </a:solidFill>
            </c:spPr>
            <c:extLst>
              <c:ext xmlns:c16="http://schemas.microsoft.com/office/drawing/2014/chart" uri="{C3380CC4-5D6E-409C-BE32-E72D297353CC}">
                <c16:uniqueId val="{00000005-E914-49D7-B9A9-D695853996FA}"/>
              </c:ext>
            </c:extLst>
          </c:dPt>
          <c:dPt>
            <c:idx val="3"/>
            <c:invertIfNegative val="0"/>
            <c:bubble3D val="0"/>
            <c:spPr>
              <a:solidFill>
                <a:schemeClr val="tx2"/>
              </a:solidFill>
            </c:spPr>
            <c:extLst>
              <c:ext xmlns:c16="http://schemas.microsoft.com/office/drawing/2014/chart" uri="{C3380CC4-5D6E-409C-BE32-E72D297353CC}">
                <c16:uniqueId val="{00000007-E914-49D7-B9A9-D695853996FA}"/>
              </c:ext>
            </c:extLst>
          </c:dPt>
          <c:dPt>
            <c:idx val="4"/>
            <c:invertIfNegative val="0"/>
            <c:bubble3D val="0"/>
            <c:spPr>
              <a:solidFill>
                <a:schemeClr val="bg2"/>
              </a:solidFill>
            </c:spPr>
            <c:extLst>
              <c:ext xmlns:c16="http://schemas.microsoft.com/office/drawing/2014/chart" uri="{C3380CC4-5D6E-409C-BE32-E72D297353CC}">
                <c16:uniqueId val="{00000009-E914-49D7-B9A9-D695853996FA}"/>
              </c:ext>
            </c:extLst>
          </c:dPt>
          <c:dPt>
            <c:idx val="5"/>
            <c:invertIfNegative val="0"/>
            <c:bubble3D val="0"/>
            <c:spPr>
              <a:solidFill>
                <a:srgbClr val="000000"/>
              </a:solidFill>
            </c:spPr>
            <c:extLst>
              <c:ext xmlns:c16="http://schemas.microsoft.com/office/drawing/2014/chart" uri="{C3380CC4-5D6E-409C-BE32-E72D297353CC}">
                <c16:uniqueId val="{0000000B-E914-49D7-B9A9-D695853996FA}"/>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'GHG &amp; PAS closed loop'!$E$7:$J$7</c:f>
              <c:strCache>
                <c:ptCount val="6"/>
                <c:pt idx="0">
                  <c:v>Virgin</c:v>
                </c:pt>
                <c:pt idx="1">
                  <c:v>Re-pulping</c:v>
                </c:pt>
                <c:pt idx="2">
                  <c:v>Paper making</c:v>
                </c:pt>
                <c:pt idx="3">
                  <c:v>Waste</c:v>
                </c:pt>
                <c:pt idx="4">
                  <c:v>Credit/ Debit</c:v>
                </c:pt>
                <c:pt idx="5">
                  <c:v>Total</c:v>
                </c:pt>
              </c:strCache>
            </c:strRef>
          </c:cat>
          <c:val>
            <c:numRef>
              <c:f>'GHG &amp; PAS closed loop'!$E$11:$J$11</c:f>
              <c:numCache>
                <c:formatCode>General</c:formatCode>
                <c:ptCount val="6"/>
                <c:pt idx="0">
                  <c:v>600</c:v>
                </c:pt>
                <c:pt idx="1">
                  <c:v>0</c:v>
                </c:pt>
                <c:pt idx="2">
                  <c:v>1500</c:v>
                </c:pt>
                <c:pt idx="3">
                  <c:v>500</c:v>
                </c:pt>
                <c:pt idx="4">
                  <c:v>0</c:v>
                </c:pt>
                <c:pt idx="5">
                  <c:v>2600</c:v>
                </c:pt>
              </c:numCache>
            </c:numRef>
          </c:val>
          <c:extLst>
            <c:ext xmlns:c16="http://schemas.microsoft.com/office/drawing/2014/chart" uri="{C3380CC4-5D6E-409C-BE32-E72D297353CC}">
              <c16:uniqueId val="{0000000C-E914-49D7-B9A9-D695853996FA}"/>
            </c:ext>
          </c:extLst>
        </c:ser>
        <c:dLbls>
          <c:showLegendKey val="0"/>
          <c:showVal val="0"/>
          <c:showCatName val="0"/>
          <c:showSerName val="0"/>
          <c:showPercent val="0"/>
          <c:showBubbleSize val="0"/>
        </c:dLbls>
        <c:gapWidth val="150"/>
        <c:axId val="-2103305528"/>
        <c:axId val="-2103314360"/>
      </c:barChart>
      <c:catAx>
        <c:axId val="-2103305528"/>
        <c:scaling>
          <c:orientation val="minMax"/>
        </c:scaling>
        <c:delete val="0"/>
        <c:axPos val="b"/>
        <c:numFmt formatCode="General" sourceLinked="0"/>
        <c:majorTickMark val="out"/>
        <c:minorTickMark val="none"/>
        <c:tickLblPos val="low"/>
        <c:txPr>
          <a:bodyPr rot="-5400000"/>
          <a:lstStyle/>
          <a:p>
            <a:pPr>
              <a:defRPr/>
            </a:pPr>
            <a:endParaRPr lang="sv-SE"/>
          </a:p>
        </c:txPr>
        <c:crossAx val="-2103314360"/>
        <c:crosses val="autoZero"/>
        <c:auto val="1"/>
        <c:lblAlgn val="ctr"/>
        <c:lblOffset val="100"/>
        <c:noMultiLvlLbl val="0"/>
      </c:catAx>
      <c:valAx>
        <c:axId val="-2103314360"/>
        <c:scaling>
          <c:orientation val="minMax"/>
          <c:max val="4000"/>
          <c:min val="-1000"/>
        </c:scaling>
        <c:delete val="0"/>
        <c:axPos val="l"/>
        <c:majorGridlines/>
        <c:numFmt formatCode="General" sourceLinked="1"/>
        <c:majorTickMark val="out"/>
        <c:minorTickMark val="none"/>
        <c:tickLblPos val="nextTo"/>
        <c:crossAx val="-210330552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5DFA-4827-94E0-4EE0AF2CFF24}"/>
              </c:ext>
            </c:extLst>
          </c:dPt>
          <c:dPt>
            <c:idx val="1"/>
            <c:invertIfNegative val="0"/>
            <c:bubble3D val="0"/>
            <c:spPr>
              <a:solidFill>
                <a:srgbClr val="FFFF00"/>
              </a:solidFill>
            </c:spPr>
            <c:extLst>
              <c:ext xmlns:c16="http://schemas.microsoft.com/office/drawing/2014/chart" uri="{C3380CC4-5D6E-409C-BE32-E72D297353CC}">
                <c16:uniqueId val="{00000003-5DFA-4827-94E0-4EE0AF2CFF24}"/>
              </c:ext>
            </c:extLst>
          </c:dPt>
          <c:dPt>
            <c:idx val="2"/>
            <c:invertIfNegative val="0"/>
            <c:bubble3D val="0"/>
            <c:spPr>
              <a:solidFill>
                <a:srgbClr val="FF0000"/>
              </a:solidFill>
            </c:spPr>
            <c:extLst>
              <c:ext xmlns:c16="http://schemas.microsoft.com/office/drawing/2014/chart" uri="{C3380CC4-5D6E-409C-BE32-E72D297353CC}">
                <c16:uniqueId val="{00000005-5DFA-4827-94E0-4EE0AF2CFF24}"/>
              </c:ext>
            </c:extLst>
          </c:dPt>
          <c:dPt>
            <c:idx val="3"/>
            <c:invertIfNegative val="0"/>
            <c:bubble3D val="0"/>
            <c:spPr>
              <a:solidFill>
                <a:schemeClr val="tx2"/>
              </a:solidFill>
            </c:spPr>
            <c:extLst>
              <c:ext xmlns:c16="http://schemas.microsoft.com/office/drawing/2014/chart" uri="{C3380CC4-5D6E-409C-BE32-E72D297353CC}">
                <c16:uniqueId val="{00000007-5DFA-4827-94E0-4EE0AF2CFF24}"/>
              </c:ext>
            </c:extLst>
          </c:dPt>
          <c:dPt>
            <c:idx val="4"/>
            <c:invertIfNegative val="0"/>
            <c:bubble3D val="0"/>
            <c:spPr>
              <a:solidFill>
                <a:schemeClr val="bg2"/>
              </a:solidFill>
            </c:spPr>
            <c:extLst>
              <c:ext xmlns:c16="http://schemas.microsoft.com/office/drawing/2014/chart" uri="{C3380CC4-5D6E-409C-BE32-E72D297353CC}">
                <c16:uniqueId val="{00000009-5DFA-4827-94E0-4EE0AF2CFF24}"/>
              </c:ext>
            </c:extLst>
          </c:dPt>
          <c:dPt>
            <c:idx val="5"/>
            <c:invertIfNegative val="0"/>
            <c:bubble3D val="0"/>
            <c:spPr>
              <a:solidFill>
                <a:srgbClr val="000000"/>
              </a:solidFill>
            </c:spPr>
            <c:extLst>
              <c:ext xmlns:c16="http://schemas.microsoft.com/office/drawing/2014/chart" uri="{C3380CC4-5D6E-409C-BE32-E72D297353CC}">
                <c16:uniqueId val="{0000000B-5DFA-4827-94E0-4EE0AF2CFF24}"/>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'GHG &amp; PAS closed loop'!$E$7:$J$7</c:f>
              <c:strCache>
                <c:ptCount val="6"/>
                <c:pt idx="0">
                  <c:v>Virgin</c:v>
                </c:pt>
                <c:pt idx="1">
                  <c:v>Re-pulping</c:v>
                </c:pt>
                <c:pt idx="2">
                  <c:v>Paper making</c:v>
                </c:pt>
                <c:pt idx="3">
                  <c:v>Waste</c:v>
                </c:pt>
                <c:pt idx="4">
                  <c:v>Credit/ Debit</c:v>
                </c:pt>
                <c:pt idx="5">
                  <c:v>Total</c:v>
                </c:pt>
              </c:strCache>
            </c:strRef>
          </c:cat>
          <c:val>
            <c:numRef>
              <c:f>'GHG &amp; PAS closed loop'!$E$12:$J$12</c:f>
              <c:numCache>
                <c:formatCode>General</c:formatCode>
                <c:ptCount val="6"/>
                <c:pt idx="0">
                  <c:v>300</c:v>
                </c:pt>
                <c:pt idx="1">
                  <c:v>150</c:v>
                </c:pt>
                <c:pt idx="2">
                  <c:v>1500</c:v>
                </c:pt>
                <c:pt idx="3">
                  <c:v>250</c:v>
                </c:pt>
                <c:pt idx="4">
                  <c:v>0</c:v>
                </c:pt>
                <c:pt idx="5">
                  <c:v>2200</c:v>
                </c:pt>
              </c:numCache>
            </c:numRef>
          </c:val>
          <c:extLst>
            <c:ext xmlns:c16="http://schemas.microsoft.com/office/drawing/2014/chart" uri="{C3380CC4-5D6E-409C-BE32-E72D297353CC}">
              <c16:uniqueId val="{0000000C-5DFA-4827-94E0-4EE0AF2CFF24}"/>
            </c:ext>
          </c:extLst>
        </c:ser>
        <c:dLbls>
          <c:dLblPos val="outEnd"/>
          <c:showLegendKey val="0"/>
          <c:showVal val="1"/>
          <c:showCatName val="0"/>
          <c:showSerName val="0"/>
          <c:showPercent val="0"/>
          <c:showBubbleSize val="0"/>
        </c:dLbls>
        <c:gapWidth val="150"/>
        <c:axId val="-2103371128"/>
        <c:axId val="-2103368072"/>
      </c:barChart>
      <c:catAx>
        <c:axId val="-2103371128"/>
        <c:scaling>
          <c:orientation val="minMax"/>
        </c:scaling>
        <c:delete val="0"/>
        <c:axPos val="b"/>
        <c:numFmt formatCode="General" sourceLinked="0"/>
        <c:majorTickMark val="out"/>
        <c:minorTickMark val="none"/>
        <c:tickLblPos val="low"/>
        <c:txPr>
          <a:bodyPr rot="-5400000"/>
          <a:lstStyle/>
          <a:p>
            <a:pPr>
              <a:defRPr/>
            </a:pPr>
            <a:endParaRPr lang="sv-SE"/>
          </a:p>
        </c:txPr>
        <c:crossAx val="-2103368072"/>
        <c:crosses val="autoZero"/>
        <c:auto val="1"/>
        <c:lblAlgn val="ctr"/>
        <c:lblOffset val="100"/>
        <c:noMultiLvlLbl val="0"/>
      </c:catAx>
      <c:valAx>
        <c:axId val="-2103368072"/>
        <c:scaling>
          <c:orientation val="minMax"/>
          <c:max val="4000"/>
          <c:min val="-1000"/>
        </c:scaling>
        <c:delete val="0"/>
        <c:axPos val="l"/>
        <c:majorGridlines/>
        <c:numFmt formatCode="General" sourceLinked="1"/>
        <c:majorTickMark val="out"/>
        <c:minorTickMark val="none"/>
        <c:tickLblPos val="nextTo"/>
        <c:crossAx val="-210337112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2D2F-47D6-A5C5-915465082A3C}"/>
              </c:ext>
            </c:extLst>
          </c:dPt>
          <c:dPt>
            <c:idx val="1"/>
            <c:invertIfNegative val="0"/>
            <c:bubble3D val="0"/>
            <c:spPr>
              <a:solidFill>
                <a:srgbClr val="FFFF00"/>
              </a:solidFill>
            </c:spPr>
            <c:extLst>
              <c:ext xmlns:c16="http://schemas.microsoft.com/office/drawing/2014/chart" uri="{C3380CC4-5D6E-409C-BE32-E72D297353CC}">
                <c16:uniqueId val="{00000003-2D2F-47D6-A5C5-915465082A3C}"/>
              </c:ext>
            </c:extLst>
          </c:dPt>
          <c:dPt>
            <c:idx val="2"/>
            <c:invertIfNegative val="0"/>
            <c:bubble3D val="0"/>
            <c:spPr>
              <a:solidFill>
                <a:srgbClr val="FF0000"/>
              </a:solidFill>
            </c:spPr>
            <c:extLst>
              <c:ext xmlns:c16="http://schemas.microsoft.com/office/drawing/2014/chart" uri="{C3380CC4-5D6E-409C-BE32-E72D297353CC}">
                <c16:uniqueId val="{00000005-2D2F-47D6-A5C5-915465082A3C}"/>
              </c:ext>
            </c:extLst>
          </c:dPt>
          <c:dPt>
            <c:idx val="3"/>
            <c:invertIfNegative val="0"/>
            <c:bubble3D val="0"/>
            <c:spPr>
              <a:solidFill>
                <a:schemeClr val="tx2"/>
              </a:solidFill>
            </c:spPr>
            <c:extLst>
              <c:ext xmlns:c16="http://schemas.microsoft.com/office/drawing/2014/chart" uri="{C3380CC4-5D6E-409C-BE32-E72D297353CC}">
                <c16:uniqueId val="{00000007-2D2F-47D6-A5C5-915465082A3C}"/>
              </c:ext>
            </c:extLst>
          </c:dPt>
          <c:dPt>
            <c:idx val="4"/>
            <c:invertIfNegative val="0"/>
            <c:bubble3D val="0"/>
            <c:spPr>
              <a:solidFill>
                <a:schemeClr val="bg2"/>
              </a:solidFill>
            </c:spPr>
            <c:extLst>
              <c:ext xmlns:c16="http://schemas.microsoft.com/office/drawing/2014/chart" uri="{C3380CC4-5D6E-409C-BE32-E72D297353CC}">
                <c16:uniqueId val="{00000009-2D2F-47D6-A5C5-915465082A3C}"/>
              </c:ext>
            </c:extLst>
          </c:dPt>
          <c:dPt>
            <c:idx val="5"/>
            <c:invertIfNegative val="0"/>
            <c:bubble3D val="0"/>
            <c:spPr>
              <a:solidFill>
                <a:srgbClr val="000000"/>
              </a:solidFill>
            </c:spPr>
            <c:extLst>
              <c:ext xmlns:c16="http://schemas.microsoft.com/office/drawing/2014/chart" uri="{C3380CC4-5D6E-409C-BE32-E72D297353CC}">
                <c16:uniqueId val="{0000000B-2D2F-47D6-A5C5-915465082A3C}"/>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'GHG &amp; PAS closed loop'!$E$7:$J$7</c:f>
              <c:strCache>
                <c:ptCount val="6"/>
                <c:pt idx="0">
                  <c:v>Virgin</c:v>
                </c:pt>
                <c:pt idx="1">
                  <c:v>Re-pulping</c:v>
                </c:pt>
                <c:pt idx="2">
                  <c:v>Paper making</c:v>
                </c:pt>
                <c:pt idx="3">
                  <c:v>Waste</c:v>
                </c:pt>
                <c:pt idx="4">
                  <c:v>Credit/ Debit</c:v>
                </c:pt>
                <c:pt idx="5">
                  <c:v>Total</c:v>
                </c:pt>
              </c:strCache>
            </c:strRef>
          </c:cat>
          <c:val>
            <c:numRef>
              <c:f>'GHG &amp; PAS closed loop'!$E$13:$J$13</c:f>
              <c:numCache>
                <c:formatCode>General</c:formatCode>
                <c:ptCount val="6"/>
                <c:pt idx="0">
                  <c:v>300</c:v>
                </c:pt>
                <c:pt idx="1">
                  <c:v>150</c:v>
                </c:pt>
                <c:pt idx="2">
                  <c:v>1500</c:v>
                </c:pt>
                <c:pt idx="3">
                  <c:v>250</c:v>
                </c:pt>
                <c:pt idx="4">
                  <c:v>0</c:v>
                </c:pt>
                <c:pt idx="5">
                  <c:v>2200</c:v>
                </c:pt>
              </c:numCache>
            </c:numRef>
          </c:val>
          <c:extLst>
            <c:ext xmlns:c16="http://schemas.microsoft.com/office/drawing/2014/chart" uri="{C3380CC4-5D6E-409C-BE32-E72D297353CC}">
              <c16:uniqueId val="{0000000C-2D2F-47D6-A5C5-915465082A3C}"/>
            </c:ext>
          </c:extLst>
        </c:ser>
        <c:dLbls>
          <c:dLblPos val="outEnd"/>
          <c:showLegendKey val="0"/>
          <c:showVal val="1"/>
          <c:showCatName val="0"/>
          <c:showSerName val="0"/>
          <c:showPercent val="0"/>
          <c:showBubbleSize val="0"/>
        </c:dLbls>
        <c:gapWidth val="150"/>
        <c:axId val="-2103378216"/>
        <c:axId val="-2103375128"/>
      </c:barChart>
      <c:catAx>
        <c:axId val="-2103378216"/>
        <c:scaling>
          <c:orientation val="minMax"/>
        </c:scaling>
        <c:delete val="0"/>
        <c:axPos val="b"/>
        <c:numFmt formatCode="General" sourceLinked="0"/>
        <c:majorTickMark val="out"/>
        <c:minorTickMark val="none"/>
        <c:tickLblPos val="low"/>
        <c:txPr>
          <a:bodyPr rot="-5400000"/>
          <a:lstStyle/>
          <a:p>
            <a:pPr>
              <a:defRPr/>
            </a:pPr>
            <a:endParaRPr lang="sv-SE"/>
          </a:p>
        </c:txPr>
        <c:crossAx val="-2103375128"/>
        <c:crosses val="autoZero"/>
        <c:auto val="1"/>
        <c:lblAlgn val="ctr"/>
        <c:lblOffset val="100"/>
        <c:noMultiLvlLbl val="0"/>
      </c:catAx>
      <c:valAx>
        <c:axId val="-2103375128"/>
        <c:scaling>
          <c:orientation val="minMax"/>
          <c:max val="4000"/>
          <c:min val="-1000"/>
        </c:scaling>
        <c:delete val="0"/>
        <c:axPos val="l"/>
        <c:majorGridlines/>
        <c:numFmt formatCode="General" sourceLinked="1"/>
        <c:majorTickMark val="out"/>
        <c:minorTickMark val="none"/>
        <c:tickLblPos val="nextTo"/>
        <c:crossAx val="-210337821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64DB-4B1B-9C03-DC54388FC5B3}"/>
              </c:ext>
            </c:extLst>
          </c:dPt>
          <c:dPt>
            <c:idx val="1"/>
            <c:invertIfNegative val="0"/>
            <c:bubble3D val="0"/>
            <c:spPr>
              <a:solidFill>
                <a:srgbClr val="FFFF00"/>
              </a:solidFill>
            </c:spPr>
            <c:extLst>
              <c:ext xmlns:c16="http://schemas.microsoft.com/office/drawing/2014/chart" uri="{C3380CC4-5D6E-409C-BE32-E72D297353CC}">
                <c16:uniqueId val="{00000003-64DB-4B1B-9C03-DC54388FC5B3}"/>
              </c:ext>
            </c:extLst>
          </c:dPt>
          <c:dPt>
            <c:idx val="2"/>
            <c:invertIfNegative val="0"/>
            <c:bubble3D val="0"/>
            <c:spPr>
              <a:solidFill>
                <a:srgbClr val="FF0000"/>
              </a:solidFill>
            </c:spPr>
            <c:extLst>
              <c:ext xmlns:c16="http://schemas.microsoft.com/office/drawing/2014/chart" uri="{C3380CC4-5D6E-409C-BE32-E72D297353CC}">
                <c16:uniqueId val="{00000005-64DB-4B1B-9C03-DC54388FC5B3}"/>
              </c:ext>
            </c:extLst>
          </c:dPt>
          <c:dPt>
            <c:idx val="3"/>
            <c:invertIfNegative val="0"/>
            <c:bubble3D val="0"/>
            <c:spPr>
              <a:solidFill>
                <a:schemeClr val="tx2"/>
              </a:solidFill>
            </c:spPr>
            <c:extLst>
              <c:ext xmlns:c16="http://schemas.microsoft.com/office/drawing/2014/chart" uri="{C3380CC4-5D6E-409C-BE32-E72D297353CC}">
                <c16:uniqueId val="{00000007-64DB-4B1B-9C03-DC54388FC5B3}"/>
              </c:ext>
            </c:extLst>
          </c:dPt>
          <c:dPt>
            <c:idx val="4"/>
            <c:invertIfNegative val="0"/>
            <c:bubble3D val="0"/>
            <c:spPr>
              <a:solidFill>
                <a:schemeClr val="bg2"/>
              </a:solidFill>
            </c:spPr>
            <c:extLst>
              <c:ext xmlns:c16="http://schemas.microsoft.com/office/drawing/2014/chart" uri="{C3380CC4-5D6E-409C-BE32-E72D297353CC}">
                <c16:uniqueId val="{00000009-64DB-4B1B-9C03-DC54388FC5B3}"/>
              </c:ext>
            </c:extLst>
          </c:dPt>
          <c:dPt>
            <c:idx val="5"/>
            <c:invertIfNegative val="0"/>
            <c:bubble3D val="0"/>
            <c:spPr>
              <a:solidFill>
                <a:srgbClr val="000000"/>
              </a:solidFill>
            </c:spPr>
            <c:extLst>
              <c:ext xmlns:c16="http://schemas.microsoft.com/office/drawing/2014/chart" uri="{C3380CC4-5D6E-409C-BE32-E72D297353CC}">
                <c16:uniqueId val="{0000000B-64DB-4B1B-9C03-DC54388FC5B3}"/>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'GHG &amp; PAS closed loop'!$E$7:$J$7</c:f>
              <c:strCache>
                <c:ptCount val="6"/>
                <c:pt idx="0">
                  <c:v>Virgin</c:v>
                </c:pt>
                <c:pt idx="1">
                  <c:v>Re-pulping</c:v>
                </c:pt>
                <c:pt idx="2">
                  <c:v>Paper making</c:v>
                </c:pt>
                <c:pt idx="3">
                  <c:v>Waste</c:v>
                </c:pt>
                <c:pt idx="4">
                  <c:v>Credit/ Debit</c:v>
                </c:pt>
                <c:pt idx="5">
                  <c:v>Total</c:v>
                </c:pt>
              </c:strCache>
            </c:strRef>
          </c:cat>
          <c:val>
            <c:numRef>
              <c:f>'GHG &amp; PAS closed loop'!$E$14:$J$14</c:f>
              <c:numCache>
                <c:formatCode>General</c:formatCode>
                <c:ptCount val="6"/>
                <c:pt idx="0">
                  <c:v>300</c:v>
                </c:pt>
                <c:pt idx="1">
                  <c:v>150</c:v>
                </c:pt>
                <c:pt idx="2">
                  <c:v>1500</c:v>
                </c:pt>
                <c:pt idx="3">
                  <c:v>250</c:v>
                </c:pt>
                <c:pt idx="4">
                  <c:v>0</c:v>
                </c:pt>
                <c:pt idx="5">
                  <c:v>2200</c:v>
                </c:pt>
              </c:numCache>
            </c:numRef>
          </c:val>
          <c:extLst>
            <c:ext xmlns:c16="http://schemas.microsoft.com/office/drawing/2014/chart" uri="{C3380CC4-5D6E-409C-BE32-E72D297353CC}">
              <c16:uniqueId val="{0000000C-64DB-4B1B-9C03-DC54388FC5B3}"/>
            </c:ext>
          </c:extLst>
        </c:ser>
        <c:dLbls>
          <c:dLblPos val="outEnd"/>
          <c:showLegendKey val="0"/>
          <c:showVal val="1"/>
          <c:showCatName val="0"/>
          <c:showSerName val="0"/>
          <c:showPercent val="0"/>
          <c:showBubbleSize val="0"/>
        </c:dLbls>
        <c:gapWidth val="150"/>
        <c:axId val="-2103409560"/>
        <c:axId val="-2103443448"/>
      </c:barChart>
      <c:catAx>
        <c:axId val="-2103409560"/>
        <c:scaling>
          <c:orientation val="minMax"/>
        </c:scaling>
        <c:delete val="0"/>
        <c:axPos val="b"/>
        <c:numFmt formatCode="General" sourceLinked="0"/>
        <c:majorTickMark val="out"/>
        <c:minorTickMark val="none"/>
        <c:tickLblPos val="low"/>
        <c:txPr>
          <a:bodyPr rot="-5400000"/>
          <a:lstStyle/>
          <a:p>
            <a:pPr>
              <a:defRPr/>
            </a:pPr>
            <a:endParaRPr lang="sv-SE"/>
          </a:p>
        </c:txPr>
        <c:crossAx val="-2103443448"/>
        <c:crosses val="autoZero"/>
        <c:auto val="1"/>
        <c:lblAlgn val="ctr"/>
        <c:lblOffset val="100"/>
        <c:noMultiLvlLbl val="0"/>
      </c:catAx>
      <c:valAx>
        <c:axId val="-2103443448"/>
        <c:scaling>
          <c:orientation val="minMax"/>
          <c:max val="4000"/>
          <c:min val="-1000"/>
        </c:scaling>
        <c:delete val="0"/>
        <c:axPos val="l"/>
        <c:majorGridlines/>
        <c:numFmt formatCode="General" sourceLinked="1"/>
        <c:majorTickMark val="out"/>
        <c:minorTickMark val="none"/>
        <c:tickLblPos val="nextTo"/>
        <c:crossAx val="-2103409560"/>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Results!$C$164</c:f>
              <c:strCache>
                <c:ptCount val="1"/>
                <c:pt idx="0">
                  <c:v> Virgin</c:v>
                </c:pt>
              </c:strCache>
            </c:strRef>
          </c:tx>
          <c:invertIfNegative val="0"/>
          <c:cat>
            <c:strRef>
              <c:f>Results!$B$165:$B$176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Results!$C$165:$C$176</c:f>
              <c:numCache>
                <c:formatCode>General</c:formatCode>
                <c:ptCount val="12"/>
                <c:pt idx="0">
                  <c:v>600</c:v>
                </c:pt>
                <c:pt idx="1">
                  <c:v>600</c:v>
                </c:pt>
                <c:pt idx="2">
                  <c:v>600</c:v>
                </c:pt>
                <c:pt idx="3">
                  <c:v>0</c:v>
                </c:pt>
                <c:pt idx="4">
                  <c:v>180.00000000000003</c:v>
                </c:pt>
                <c:pt idx="5">
                  <c:v>600</c:v>
                </c:pt>
                <c:pt idx="6">
                  <c:v>180.00000000000003</c:v>
                </c:pt>
                <c:pt idx="7">
                  <c:v>180.00000000000003</c:v>
                </c:pt>
                <c:pt idx="8">
                  <c:v>600</c:v>
                </c:pt>
                <c:pt idx="9">
                  <c:v>600</c:v>
                </c:pt>
                <c:pt idx="10">
                  <c:v>600</c:v>
                </c:pt>
                <c:pt idx="11">
                  <c:v>600</c:v>
                </c:pt>
              </c:numCache>
            </c:numRef>
          </c:val>
          <c:extLst>
            <c:ext xmlns:c16="http://schemas.microsoft.com/office/drawing/2014/chart" uri="{C3380CC4-5D6E-409C-BE32-E72D297353CC}">
              <c16:uniqueId val="{00000000-918C-41F5-870C-D589A7118000}"/>
            </c:ext>
          </c:extLst>
        </c:ser>
        <c:ser>
          <c:idx val="1"/>
          <c:order val="1"/>
          <c:tx>
            <c:strRef>
              <c:f>Results!$D$164</c:f>
              <c:strCache>
                <c:ptCount val="1"/>
                <c:pt idx="0">
                  <c:v> Re-pulping</c:v>
                </c:pt>
              </c:strCache>
            </c:strRef>
          </c:tx>
          <c:invertIfNegative val="0"/>
          <c:cat>
            <c:strRef>
              <c:f>Results!$B$165:$B$176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Results!$D$165:$D$176</c:f>
              <c:numCache>
                <c:formatCode>General</c:formatCode>
                <c:ptCount val="12"/>
                <c:pt idx="0">
                  <c:v>0</c:v>
                </c:pt>
                <c:pt idx="1">
                  <c:v>0</c:v>
                </c:pt>
                <c:pt idx="2">
                  <c:v>0</c:v>
                </c:pt>
                <c:pt idx="3">
                  <c:v>300</c:v>
                </c:pt>
                <c:pt idx="4">
                  <c:v>210</c:v>
                </c:pt>
                <c:pt idx="5">
                  <c:v>0</c:v>
                </c:pt>
                <c:pt idx="6">
                  <c:v>210</c:v>
                </c:pt>
                <c:pt idx="7">
                  <c:v>210</c:v>
                </c:pt>
                <c:pt idx="8">
                  <c:v>300</c:v>
                </c:pt>
                <c:pt idx="9">
                  <c:v>300</c:v>
                </c:pt>
                <c:pt idx="10">
                  <c:v>0</c:v>
                </c:pt>
                <c:pt idx="11">
                  <c:v>0</c:v>
                </c:pt>
              </c:numCache>
            </c:numRef>
          </c:val>
          <c:extLst>
            <c:ext xmlns:c16="http://schemas.microsoft.com/office/drawing/2014/chart" uri="{C3380CC4-5D6E-409C-BE32-E72D297353CC}">
              <c16:uniqueId val="{00000001-918C-41F5-870C-D589A7118000}"/>
            </c:ext>
          </c:extLst>
        </c:ser>
        <c:ser>
          <c:idx val="2"/>
          <c:order val="2"/>
          <c:tx>
            <c:strRef>
              <c:f>Results!$E$164</c:f>
              <c:strCache>
                <c:ptCount val="1"/>
                <c:pt idx="0">
                  <c:v> Paper making</c:v>
                </c:pt>
              </c:strCache>
            </c:strRef>
          </c:tx>
          <c:invertIfNegative val="0"/>
          <c:cat>
            <c:strRef>
              <c:f>Results!$B$165:$B$176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Results!$E$165:$E$176</c:f>
              <c:numCache>
                <c:formatCode>General</c:formatCode>
                <c:ptCount val="12"/>
                <c:pt idx="0">
                  <c:v>1500</c:v>
                </c:pt>
                <c:pt idx="1">
                  <c:v>1500</c:v>
                </c:pt>
                <c:pt idx="2">
                  <c:v>1500</c:v>
                </c:pt>
                <c:pt idx="3">
                  <c:v>1500</c:v>
                </c:pt>
                <c:pt idx="4">
                  <c:v>1500</c:v>
                </c:pt>
                <c:pt idx="5">
                  <c:v>1500</c:v>
                </c:pt>
                <c:pt idx="6">
                  <c:v>1500</c:v>
                </c:pt>
                <c:pt idx="7">
                  <c:v>1500</c:v>
                </c:pt>
                <c:pt idx="8">
                  <c:v>1500</c:v>
                </c:pt>
                <c:pt idx="9">
                  <c:v>1500</c:v>
                </c:pt>
                <c:pt idx="10">
                  <c:v>1500</c:v>
                </c:pt>
                <c:pt idx="11">
                  <c:v>1500</c:v>
                </c:pt>
              </c:numCache>
            </c:numRef>
          </c:val>
          <c:extLst>
            <c:ext xmlns:c16="http://schemas.microsoft.com/office/drawing/2014/chart" uri="{C3380CC4-5D6E-409C-BE32-E72D297353CC}">
              <c16:uniqueId val="{00000002-918C-41F5-870C-D589A7118000}"/>
            </c:ext>
          </c:extLst>
        </c:ser>
        <c:ser>
          <c:idx val="3"/>
          <c:order val="3"/>
          <c:tx>
            <c:strRef>
              <c:f>Results!$F$164</c:f>
              <c:strCache>
                <c:ptCount val="1"/>
                <c:pt idx="0">
                  <c:v> Waste</c:v>
                </c:pt>
              </c:strCache>
            </c:strRef>
          </c:tx>
          <c:spPr>
            <a:solidFill>
              <a:schemeClr val="tx2"/>
            </a:solidFill>
          </c:spPr>
          <c:invertIfNegative val="0"/>
          <c:cat>
            <c:strRef>
              <c:f>Results!$B$165:$B$176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Results!$F$165:$F$176</c:f>
              <c:numCache>
                <c:formatCode>General</c:formatCode>
                <c:ptCount val="12"/>
                <c:pt idx="0">
                  <c:v>0</c:v>
                </c:pt>
                <c:pt idx="1">
                  <c:v>0</c:v>
                </c:pt>
                <c:pt idx="2">
                  <c:v>0</c:v>
                </c:pt>
                <c:pt idx="3">
                  <c:v>0</c:v>
                </c:pt>
                <c:pt idx="4">
                  <c:v>150.00000000000003</c:v>
                </c:pt>
                <c:pt idx="5">
                  <c:v>150.00000000000003</c:v>
                </c:pt>
                <c:pt idx="6">
                  <c:v>150.00000000000003</c:v>
                </c:pt>
                <c:pt idx="7">
                  <c:v>0</c:v>
                </c:pt>
                <c:pt idx="8">
                  <c:v>0</c:v>
                </c:pt>
                <c:pt idx="9">
                  <c:v>0</c:v>
                </c:pt>
                <c:pt idx="10">
                  <c:v>0</c:v>
                </c:pt>
                <c:pt idx="11">
                  <c:v>375</c:v>
                </c:pt>
              </c:numCache>
            </c:numRef>
          </c:val>
          <c:extLst>
            <c:ext xmlns:c16="http://schemas.microsoft.com/office/drawing/2014/chart" uri="{C3380CC4-5D6E-409C-BE32-E72D297353CC}">
              <c16:uniqueId val="{00000003-918C-41F5-870C-D589A7118000}"/>
            </c:ext>
          </c:extLst>
        </c:ser>
        <c:ser>
          <c:idx val="4"/>
          <c:order val="4"/>
          <c:tx>
            <c:strRef>
              <c:f>Results!$G$164</c:f>
              <c:strCache>
                <c:ptCount val="1"/>
                <c:pt idx="0">
                  <c:v> Credit/Debit</c:v>
                </c:pt>
              </c:strCache>
            </c:strRef>
          </c:tx>
          <c:spPr>
            <a:solidFill>
              <a:schemeClr val="accent4"/>
            </a:solidFill>
          </c:spPr>
          <c:invertIfNegative val="0"/>
          <c:cat>
            <c:strRef>
              <c:f>Results!$B$165:$B$176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Results!$G$165:$G$176</c:f>
              <c:numCache>
                <c:formatCode>General</c:formatCode>
                <c:ptCount val="12"/>
                <c:pt idx="0">
                  <c:v>0</c:v>
                </c:pt>
                <c:pt idx="1">
                  <c:v>0</c:v>
                </c:pt>
                <c:pt idx="2">
                  <c:v>-300</c:v>
                </c:pt>
                <c:pt idx="3">
                  <c:v>0</c:v>
                </c:pt>
                <c:pt idx="4">
                  <c:v>0</c:v>
                </c:pt>
                <c:pt idx="5">
                  <c:v>0</c:v>
                </c:pt>
                <c:pt idx="6">
                  <c:v>0</c:v>
                </c:pt>
                <c:pt idx="7">
                  <c:v>0</c:v>
                </c:pt>
                <c:pt idx="8">
                  <c:v>-300</c:v>
                </c:pt>
                <c:pt idx="9">
                  <c:v>-300</c:v>
                </c:pt>
                <c:pt idx="10">
                  <c:v>0</c:v>
                </c:pt>
                <c:pt idx="11" formatCode="0">
                  <c:v>0</c:v>
                </c:pt>
              </c:numCache>
            </c:numRef>
          </c:val>
          <c:extLst>
            <c:ext xmlns:c16="http://schemas.microsoft.com/office/drawing/2014/chart" uri="{C3380CC4-5D6E-409C-BE32-E72D297353CC}">
              <c16:uniqueId val="{00000004-918C-41F5-870C-D589A7118000}"/>
            </c:ext>
          </c:extLst>
        </c:ser>
        <c:dLbls>
          <c:showLegendKey val="0"/>
          <c:showVal val="0"/>
          <c:showCatName val="0"/>
          <c:showSerName val="0"/>
          <c:showPercent val="0"/>
          <c:showBubbleSize val="0"/>
        </c:dLbls>
        <c:gapWidth val="80"/>
        <c:overlap val="100"/>
        <c:axId val="-2084903944"/>
        <c:axId val="-2084900856"/>
      </c:barChart>
      <c:catAx>
        <c:axId val="-2084903944"/>
        <c:scaling>
          <c:orientation val="minMax"/>
        </c:scaling>
        <c:delete val="0"/>
        <c:axPos val="b"/>
        <c:numFmt formatCode="General" sourceLinked="0"/>
        <c:majorTickMark val="out"/>
        <c:minorTickMark val="none"/>
        <c:tickLblPos val="low"/>
        <c:txPr>
          <a:bodyPr rot="-5400000" vert="horz"/>
          <a:lstStyle/>
          <a:p>
            <a:pPr>
              <a:defRPr b="1"/>
            </a:pPr>
            <a:endParaRPr lang="sv-SE"/>
          </a:p>
        </c:txPr>
        <c:crossAx val="-2084900856"/>
        <c:crosses val="autoZero"/>
        <c:auto val="1"/>
        <c:lblAlgn val="ctr"/>
        <c:lblOffset val="100"/>
        <c:noMultiLvlLbl val="0"/>
      </c:catAx>
      <c:valAx>
        <c:axId val="-2084900856"/>
        <c:scaling>
          <c:orientation val="minMax"/>
        </c:scaling>
        <c:delete val="0"/>
        <c:axPos val="l"/>
        <c:majorGridlines/>
        <c:numFmt formatCode="General" sourceLinked="1"/>
        <c:majorTickMark val="out"/>
        <c:minorTickMark val="none"/>
        <c:tickLblPos val="nextTo"/>
        <c:spPr>
          <a:ln>
            <a:noFill/>
          </a:ln>
        </c:spPr>
        <c:crossAx val="-2084903944"/>
        <c:crosses val="autoZero"/>
        <c:crossBetween val="between"/>
      </c:valAx>
    </c:plotArea>
    <c:legend>
      <c:legendPos val="r"/>
      <c:overlay val="0"/>
    </c:legend>
    <c:plotVisOnly val="1"/>
    <c:dispBlanksAs val="gap"/>
    <c:showDLblsOverMax val="0"/>
  </c:chart>
  <c:spPr>
    <a:ln>
      <a:noFill/>
    </a:ln>
  </c:spPr>
  <c:txPr>
    <a:bodyPr/>
    <a:lstStyle/>
    <a:p>
      <a:pPr>
        <a:defRPr sz="1200">
          <a:solidFill>
            <a:sysClr val="windowText" lastClr="000000"/>
          </a:solidFill>
          <a:latin typeface="Arial" pitchFamily="34" charset="0"/>
          <a:cs typeface="Arial" pitchFamily="34" charset="0"/>
        </a:defRPr>
      </a:pPr>
      <a:endParaRPr lang="sv-SE"/>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A150-4D20-9335-84AF2B305156}"/>
              </c:ext>
            </c:extLst>
          </c:dPt>
          <c:dPt>
            <c:idx val="1"/>
            <c:invertIfNegative val="0"/>
            <c:bubble3D val="0"/>
            <c:spPr>
              <a:solidFill>
                <a:srgbClr val="FFFF00"/>
              </a:solidFill>
            </c:spPr>
            <c:extLst>
              <c:ext xmlns:c16="http://schemas.microsoft.com/office/drawing/2014/chart" uri="{C3380CC4-5D6E-409C-BE32-E72D297353CC}">
                <c16:uniqueId val="{00000003-A150-4D20-9335-84AF2B305156}"/>
              </c:ext>
            </c:extLst>
          </c:dPt>
          <c:dPt>
            <c:idx val="2"/>
            <c:invertIfNegative val="0"/>
            <c:bubble3D val="0"/>
            <c:spPr>
              <a:solidFill>
                <a:srgbClr val="FF0000"/>
              </a:solidFill>
            </c:spPr>
            <c:extLst>
              <c:ext xmlns:c16="http://schemas.microsoft.com/office/drawing/2014/chart" uri="{C3380CC4-5D6E-409C-BE32-E72D297353CC}">
                <c16:uniqueId val="{00000005-A150-4D20-9335-84AF2B305156}"/>
              </c:ext>
            </c:extLst>
          </c:dPt>
          <c:dPt>
            <c:idx val="3"/>
            <c:invertIfNegative val="0"/>
            <c:bubble3D val="0"/>
            <c:spPr>
              <a:solidFill>
                <a:schemeClr val="tx2"/>
              </a:solidFill>
            </c:spPr>
            <c:extLst>
              <c:ext xmlns:c16="http://schemas.microsoft.com/office/drawing/2014/chart" uri="{C3380CC4-5D6E-409C-BE32-E72D297353CC}">
                <c16:uniqueId val="{00000007-A150-4D20-9335-84AF2B305156}"/>
              </c:ext>
            </c:extLst>
          </c:dPt>
          <c:dPt>
            <c:idx val="4"/>
            <c:invertIfNegative val="0"/>
            <c:bubble3D val="0"/>
            <c:spPr>
              <a:solidFill>
                <a:schemeClr val="bg2"/>
              </a:solidFill>
            </c:spPr>
            <c:extLst>
              <c:ext xmlns:c16="http://schemas.microsoft.com/office/drawing/2014/chart" uri="{C3380CC4-5D6E-409C-BE32-E72D297353CC}">
                <c16:uniqueId val="{00000009-A150-4D20-9335-84AF2B305156}"/>
              </c:ext>
            </c:extLst>
          </c:dPt>
          <c:dPt>
            <c:idx val="5"/>
            <c:invertIfNegative val="0"/>
            <c:bubble3D val="0"/>
            <c:spPr>
              <a:solidFill>
                <a:srgbClr val="000000"/>
              </a:solidFill>
            </c:spPr>
            <c:extLst>
              <c:ext xmlns:c16="http://schemas.microsoft.com/office/drawing/2014/chart" uri="{C3380CC4-5D6E-409C-BE32-E72D297353CC}">
                <c16:uniqueId val="{0000000B-A150-4D20-9335-84AF2B305156}"/>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'GHG &amp; PAS closed loop'!$E$7:$J$7</c:f>
              <c:strCache>
                <c:ptCount val="6"/>
                <c:pt idx="0">
                  <c:v>Virgin</c:v>
                </c:pt>
                <c:pt idx="1">
                  <c:v>Re-pulping</c:v>
                </c:pt>
                <c:pt idx="2">
                  <c:v>Paper making</c:v>
                </c:pt>
                <c:pt idx="3">
                  <c:v>Waste</c:v>
                </c:pt>
                <c:pt idx="4">
                  <c:v>Credit/ Debit</c:v>
                </c:pt>
                <c:pt idx="5">
                  <c:v>Total</c:v>
                </c:pt>
              </c:strCache>
            </c:strRef>
          </c:cat>
          <c:val>
            <c:numRef>
              <c:f>'GHG &amp; PAS closed loop'!$E$15:$J$15</c:f>
              <c:numCache>
                <c:formatCode>General</c:formatCode>
                <c:ptCount val="6"/>
                <c:pt idx="0">
                  <c:v>0</c:v>
                </c:pt>
                <c:pt idx="1">
                  <c:v>300</c:v>
                </c:pt>
                <c:pt idx="2">
                  <c:v>1500</c:v>
                </c:pt>
                <c:pt idx="3">
                  <c:v>0</c:v>
                </c:pt>
                <c:pt idx="4">
                  <c:v>0</c:v>
                </c:pt>
                <c:pt idx="5">
                  <c:v>1800</c:v>
                </c:pt>
              </c:numCache>
            </c:numRef>
          </c:val>
          <c:extLst>
            <c:ext xmlns:c16="http://schemas.microsoft.com/office/drawing/2014/chart" uri="{C3380CC4-5D6E-409C-BE32-E72D297353CC}">
              <c16:uniqueId val="{0000000C-A150-4D20-9335-84AF2B305156}"/>
            </c:ext>
          </c:extLst>
        </c:ser>
        <c:dLbls>
          <c:dLblPos val="outEnd"/>
          <c:showLegendKey val="0"/>
          <c:showVal val="1"/>
          <c:showCatName val="0"/>
          <c:showSerName val="0"/>
          <c:showPercent val="0"/>
          <c:showBubbleSize val="0"/>
        </c:dLbls>
        <c:gapWidth val="150"/>
        <c:axId val="-2100548008"/>
        <c:axId val="-2100790632"/>
      </c:barChart>
      <c:catAx>
        <c:axId val="-2100548008"/>
        <c:scaling>
          <c:orientation val="minMax"/>
        </c:scaling>
        <c:delete val="0"/>
        <c:axPos val="b"/>
        <c:numFmt formatCode="General" sourceLinked="0"/>
        <c:majorTickMark val="out"/>
        <c:minorTickMark val="none"/>
        <c:tickLblPos val="low"/>
        <c:txPr>
          <a:bodyPr rot="-5400000"/>
          <a:lstStyle/>
          <a:p>
            <a:pPr>
              <a:defRPr/>
            </a:pPr>
            <a:endParaRPr lang="sv-SE"/>
          </a:p>
        </c:txPr>
        <c:crossAx val="-2100790632"/>
        <c:crosses val="autoZero"/>
        <c:auto val="1"/>
        <c:lblAlgn val="ctr"/>
        <c:lblOffset val="100"/>
        <c:noMultiLvlLbl val="0"/>
      </c:catAx>
      <c:valAx>
        <c:axId val="-2100790632"/>
        <c:scaling>
          <c:orientation val="minMax"/>
          <c:max val="4000"/>
          <c:min val="-1000"/>
        </c:scaling>
        <c:delete val="0"/>
        <c:axPos val="l"/>
        <c:majorGridlines/>
        <c:numFmt formatCode="General" sourceLinked="1"/>
        <c:majorTickMark val="out"/>
        <c:minorTickMark val="none"/>
        <c:tickLblPos val="nextTo"/>
        <c:crossAx val="-210054800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8845-4C11-B6D4-319BB9916783}"/>
              </c:ext>
            </c:extLst>
          </c:dPt>
          <c:dPt>
            <c:idx val="1"/>
            <c:invertIfNegative val="0"/>
            <c:bubble3D val="0"/>
            <c:spPr>
              <a:solidFill>
                <a:srgbClr val="FFFF00"/>
              </a:solidFill>
            </c:spPr>
            <c:extLst>
              <c:ext xmlns:c16="http://schemas.microsoft.com/office/drawing/2014/chart" uri="{C3380CC4-5D6E-409C-BE32-E72D297353CC}">
                <c16:uniqueId val="{00000003-8845-4C11-B6D4-319BB9916783}"/>
              </c:ext>
            </c:extLst>
          </c:dPt>
          <c:dPt>
            <c:idx val="2"/>
            <c:invertIfNegative val="0"/>
            <c:bubble3D val="0"/>
            <c:spPr>
              <a:solidFill>
                <a:srgbClr val="FF0000"/>
              </a:solidFill>
            </c:spPr>
            <c:extLst>
              <c:ext xmlns:c16="http://schemas.microsoft.com/office/drawing/2014/chart" uri="{C3380CC4-5D6E-409C-BE32-E72D297353CC}">
                <c16:uniqueId val="{00000005-8845-4C11-B6D4-319BB9916783}"/>
              </c:ext>
            </c:extLst>
          </c:dPt>
          <c:dPt>
            <c:idx val="3"/>
            <c:invertIfNegative val="0"/>
            <c:bubble3D val="0"/>
            <c:spPr>
              <a:solidFill>
                <a:schemeClr val="tx2"/>
              </a:solidFill>
            </c:spPr>
            <c:extLst>
              <c:ext xmlns:c16="http://schemas.microsoft.com/office/drawing/2014/chart" uri="{C3380CC4-5D6E-409C-BE32-E72D297353CC}">
                <c16:uniqueId val="{00000007-8845-4C11-B6D4-319BB9916783}"/>
              </c:ext>
            </c:extLst>
          </c:dPt>
          <c:dPt>
            <c:idx val="4"/>
            <c:invertIfNegative val="0"/>
            <c:bubble3D val="0"/>
            <c:spPr>
              <a:solidFill>
                <a:schemeClr val="bg2"/>
              </a:solidFill>
            </c:spPr>
            <c:extLst>
              <c:ext xmlns:c16="http://schemas.microsoft.com/office/drawing/2014/chart" uri="{C3380CC4-5D6E-409C-BE32-E72D297353CC}">
                <c16:uniqueId val="{00000009-8845-4C11-B6D4-319BB9916783}"/>
              </c:ext>
            </c:extLst>
          </c:dPt>
          <c:dPt>
            <c:idx val="5"/>
            <c:invertIfNegative val="0"/>
            <c:bubble3D val="0"/>
            <c:spPr>
              <a:solidFill>
                <a:srgbClr val="000000"/>
              </a:solidFill>
            </c:spPr>
            <c:extLst>
              <c:ext xmlns:c16="http://schemas.microsoft.com/office/drawing/2014/chart" uri="{C3380CC4-5D6E-409C-BE32-E72D297353CC}">
                <c16:uniqueId val="{0000000B-8845-4C11-B6D4-319BB9916783}"/>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'GHG &amp; PAS closed loop'!$E$7:$J$7</c:f>
              <c:strCache>
                <c:ptCount val="6"/>
                <c:pt idx="0">
                  <c:v>Virgin</c:v>
                </c:pt>
                <c:pt idx="1">
                  <c:v>Re-pulping</c:v>
                </c:pt>
                <c:pt idx="2">
                  <c:v>Paper making</c:v>
                </c:pt>
                <c:pt idx="3">
                  <c:v>Waste</c:v>
                </c:pt>
                <c:pt idx="4">
                  <c:v>Credit/ Debit</c:v>
                </c:pt>
                <c:pt idx="5">
                  <c:v>Total</c:v>
                </c:pt>
              </c:strCache>
            </c:strRef>
          </c:cat>
          <c:val>
            <c:numRef>
              <c:f>'GHG &amp; PAS closed loop'!$E$16:$J$16</c:f>
              <c:numCache>
                <c:formatCode>General</c:formatCode>
                <c:ptCount val="6"/>
                <c:pt idx="0">
                  <c:v>0</c:v>
                </c:pt>
                <c:pt idx="1">
                  <c:v>300</c:v>
                </c:pt>
                <c:pt idx="2">
                  <c:v>1500</c:v>
                </c:pt>
                <c:pt idx="3">
                  <c:v>0</c:v>
                </c:pt>
                <c:pt idx="4">
                  <c:v>0</c:v>
                </c:pt>
                <c:pt idx="5">
                  <c:v>1800</c:v>
                </c:pt>
              </c:numCache>
            </c:numRef>
          </c:val>
          <c:extLst>
            <c:ext xmlns:c16="http://schemas.microsoft.com/office/drawing/2014/chart" uri="{C3380CC4-5D6E-409C-BE32-E72D297353CC}">
              <c16:uniqueId val="{0000000C-8845-4C11-B6D4-319BB9916783}"/>
            </c:ext>
          </c:extLst>
        </c:ser>
        <c:dLbls>
          <c:dLblPos val="outEnd"/>
          <c:showLegendKey val="0"/>
          <c:showVal val="1"/>
          <c:showCatName val="0"/>
          <c:showSerName val="0"/>
          <c:showPercent val="0"/>
          <c:showBubbleSize val="0"/>
        </c:dLbls>
        <c:gapWidth val="150"/>
        <c:axId val="-2100959608"/>
        <c:axId val="-2100687736"/>
      </c:barChart>
      <c:catAx>
        <c:axId val="-2100959608"/>
        <c:scaling>
          <c:orientation val="minMax"/>
        </c:scaling>
        <c:delete val="0"/>
        <c:axPos val="b"/>
        <c:numFmt formatCode="General" sourceLinked="0"/>
        <c:majorTickMark val="out"/>
        <c:minorTickMark val="none"/>
        <c:tickLblPos val="low"/>
        <c:txPr>
          <a:bodyPr rot="-5400000"/>
          <a:lstStyle/>
          <a:p>
            <a:pPr>
              <a:defRPr/>
            </a:pPr>
            <a:endParaRPr lang="sv-SE"/>
          </a:p>
        </c:txPr>
        <c:crossAx val="-2100687736"/>
        <c:crosses val="autoZero"/>
        <c:auto val="1"/>
        <c:lblAlgn val="ctr"/>
        <c:lblOffset val="100"/>
        <c:noMultiLvlLbl val="0"/>
      </c:catAx>
      <c:valAx>
        <c:axId val="-2100687736"/>
        <c:scaling>
          <c:orientation val="minMax"/>
          <c:max val="4000"/>
          <c:min val="-1000"/>
        </c:scaling>
        <c:delete val="0"/>
        <c:axPos val="l"/>
        <c:majorGridlines/>
        <c:numFmt formatCode="General" sourceLinked="1"/>
        <c:majorTickMark val="out"/>
        <c:minorTickMark val="none"/>
        <c:tickLblPos val="nextTo"/>
        <c:crossAx val="-210095960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A923-4181-82CD-290B3EFB315A}"/>
              </c:ext>
            </c:extLst>
          </c:dPt>
          <c:dPt>
            <c:idx val="1"/>
            <c:invertIfNegative val="0"/>
            <c:bubble3D val="0"/>
            <c:spPr>
              <a:solidFill>
                <a:srgbClr val="FFFF00"/>
              </a:solidFill>
            </c:spPr>
            <c:extLst>
              <c:ext xmlns:c16="http://schemas.microsoft.com/office/drawing/2014/chart" uri="{C3380CC4-5D6E-409C-BE32-E72D297353CC}">
                <c16:uniqueId val="{00000003-A923-4181-82CD-290B3EFB315A}"/>
              </c:ext>
            </c:extLst>
          </c:dPt>
          <c:dPt>
            <c:idx val="2"/>
            <c:invertIfNegative val="0"/>
            <c:bubble3D val="0"/>
            <c:spPr>
              <a:solidFill>
                <a:srgbClr val="FF0000"/>
              </a:solidFill>
            </c:spPr>
            <c:extLst>
              <c:ext xmlns:c16="http://schemas.microsoft.com/office/drawing/2014/chart" uri="{C3380CC4-5D6E-409C-BE32-E72D297353CC}">
                <c16:uniqueId val="{00000005-A923-4181-82CD-290B3EFB315A}"/>
              </c:ext>
            </c:extLst>
          </c:dPt>
          <c:dPt>
            <c:idx val="3"/>
            <c:invertIfNegative val="0"/>
            <c:bubble3D val="0"/>
            <c:spPr>
              <a:solidFill>
                <a:schemeClr val="tx2"/>
              </a:solidFill>
            </c:spPr>
            <c:extLst>
              <c:ext xmlns:c16="http://schemas.microsoft.com/office/drawing/2014/chart" uri="{C3380CC4-5D6E-409C-BE32-E72D297353CC}">
                <c16:uniqueId val="{00000007-A923-4181-82CD-290B3EFB315A}"/>
              </c:ext>
            </c:extLst>
          </c:dPt>
          <c:dPt>
            <c:idx val="4"/>
            <c:invertIfNegative val="0"/>
            <c:bubble3D val="0"/>
            <c:spPr>
              <a:solidFill>
                <a:schemeClr val="bg2"/>
              </a:solidFill>
            </c:spPr>
            <c:extLst>
              <c:ext xmlns:c16="http://schemas.microsoft.com/office/drawing/2014/chart" uri="{C3380CC4-5D6E-409C-BE32-E72D297353CC}">
                <c16:uniqueId val="{00000009-A923-4181-82CD-290B3EFB315A}"/>
              </c:ext>
            </c:extLst>
          </c:dPt>
          <c:dPt>
            <c:idx val="5"/>
            <c:invertIfNegative val="0"/>
            <c:bubble3D val="0"/>
            <c:spPr>
              <a:solidFill>
                <a:srgbClr val="000000"/>
              </a:solidFill>
            </c:spPr>
            <c:extLst>
              <c:ext xmlns:c16="http://schemas.microsoft.com/office/drawing/2014/chart" uri="{C3380CC4-5D6E-409C-BE32-E72D297353CC}">
                <c16:uniqueId val="{0000000B-A923-4181-82CD-290B3EFB315A}"/>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'GHG &amp; PAS closed loop'!$E$7:$J$7</c:f>
              <c:strCache>
                <c:ptCount val="6"/>
                <c:pt idx="0">
                  <c:v>Virgin</c:v>
                </c:pt>
                <c:pt idx="1">
                  <c:v>Re-pulping</c:v>
                </c:pt>
                <c:pt idx="2">
                  <c:v>Paper making</c:v>
                </c:pt>
                <c:pt idx="3">
                  <c:v>Waste</c:v>
                </c:pt>
                <c:pt idx="4">
                  <c:v>Credit/ Debit</c:v>
                </c:pt>
                <c:pt idx="5">
                  <c:v>Total</c:v>
                </c:pt>
              </c:strCache>
            </c:strRef>
          </c:cat>
          <c:val>
            <c:numRef>
              <c:f>'GHG &amp; PAS closed loop'!$E$17:$J$17</c:f>
              <c:numCache>
                <c:formatCode>General</c:formatCode>
                <c:ptCount val="6"/>
                <c:pt idx="0">
                  <c:v>0</c:v>
                </c:pt>
                <c:pt idx="1">
                  <c:v>300</c:v>
                </c:pt>
                <c:pt idx="2">
                  <c:v>1500</c:v>
                </c:pt>
                <c:pt idx="3">
                  <c:v>0</c:v>
                </c:pt>
                <c:pt idx="4">
                  <c:v>0</c:v>
                </c:pt>
                <c:pt idx="5">
                  <c:v>1800</c:v>
                </c:pt>
              </c:numCache>
            </c:numRef>
          </c:val>
          <c:extLst>
            <c:ext xmlns:c16="http://schemas.microsoft.com/office/drawing/2014/chart" uri="{C3380CC4-5D6E-409C-BE32-E72D297353CC}">
              <c16:uniqueId val="{0000000C-A923-4181-82CD-290B3EFB315A}"/>
            </c:ext>
          </c:extLst>
        </c:ser>
        <c:dLbls>
          <c:dLblPos val="outEnd"/>
          <c:showLegendKey val="0"/>
          <c:showVal val="1"/>
          <c:showCatName val="0"/>
          <c:showSerName val="0"/>
          <c:showPercent val="0"/>
          <c:showBubbleSize val="0"/>
        </c:dLbls>
        <c:gapWidth val="150"/>
        <c:axId val="-2100377432"/>
        <c:axId val="-2100374344"/>
      </c:barChart>
      <c:catAx>
        <c:axId val="-2100377432"/>
        <c:scaling>
          <c:orientation val="minMax"/>
        </c:scaling>
        <c:delete val="0"/>
        <c:axPos val="b"/>
        <c:numFmt formatCode="General" sourceLinked="0"/>
        <c:majorTickMark val="out"/>
        <c:minorTickMark val="none"/>
        <c:tickLblPos val="low"/>
        <c:txPr>
          <a:bodyPr rot="-5400000"/>
          <a:lstStyle/>
          <a:p>
            <a:pPr>
              <a:defRPr/>
            </a:pPr>
            <a:endParaRPr lang="sv-SE"/>
          </a:p>
        </c:txPr>
        <c:crossAx val="-2100374344"/>
        <c:crosses val="autoZero"/>
        <c:auto val="1"/>
        <c:lblAlgn val="ctr"/>
        <c:lblOffset val="100"/>
        <c:noMultiLvlLbl val="0"/>
      </c:catAx>
      <c:valAx>
        <c:axId val="-2100374344"/>
        <c:scaling>
          <c:orientation val="minMax"/>
          <c:max val="4000"/>
          <c:min val="-1000"/>
        </c:scaling>
        <c:delete val="0"/>
        <c:axPos val="l"/>
        <c:majorGridlines/>
        <c:numFmt formatCode="General" sourceLinked="1"/>
        <c:majorTickMark val="out"/>
        <c:minorTickMark val="none"/>
        <c:tickLblPos val="nextTo"/>
        <c:crossAx val="-210037743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E53A-4D53-87C7-06EA8AB1779E}"/>
              </c:ext>
            </c:extLst>
          </c:dPt>
          <c:dPt>
            <c:idx val="1"/>
            <c:invertIfNegative val="0"/>
            <c:bubble3D val="0"/>
            <c:spPr>
              <a:solidFill>
                <a:srgbClr val="FFFF00"/>
              </a:solidFill>
            </c:spPr>
            <c:extLst>
              <c:ext xmlns:c16="http://schemas.microsoft.com/office/drawing/2014/chart" uri="{C3380CC4-5D6E-409C-BE32-E72D297353CC}">
                <c16:uniqueId val="{00000003-E53A-4D53-87C7-06EA8AB1779E}"/>
              </c:ext>
            </c:extLst>
          </c:dPt>
          <c:dPt>
            <c:idx val="2"/>
            <c:invertIfNegative val="0"/>
            <c:bubble3D val="0"/>
            <c:spPr>
              <a:solidFill>
                <a:srgbClr val="FF0000"/>
              </a:solidFill>
            </c:spPr>
            <c:extLst>
              <c:ext xmlns:c16="http://schemas.microsoft.com/office/drawing/2014/chart" uri="{C3380CC4-5D6E-409C-BE32-E72D297353CC}">
                <c16:uniqueId val="{00000005-E53A-4D53-87C7-06EA8AB1779E}"/>
              </c:ext>
            </c:extLst>
          </c:dPt>
          <c:dPt>
            <c:idx val="3"/>
            <c:invertIfNegative val="0"/>
            <c:bubble3D val="0"/>
            <c:spPr>
              <a:solidFill>
                <a:schemeClr val="tx2"/>
              </a:solidFill>
            </c:spPr>
            <c:extLst>
              <c:ext xmlns:c16="http://schemas.microsoft.com/office/drawing/2014/chart" uri="{C3380CC4-5D6E-409C-BE32-E72D297353CC}">
                <c16:uniqueId val="{00000007-E53A-4D53-87C7-06EA8AB1779E}"/>
              </c:ext>
            </c:extLst>
          </c:dPt>
          <c:dPt>
            <c:idx val="4"/>
            <c:invertIfNegative val="0"/>
            <c:bubble3D val="0"/>
            <c:spPr>
              <a:solidFill>
                <a:schemeClr val="bg2"/>
              </a:solidFill>
            </c:spPr>
            <c:extLst>
              <c:ext xmlns:c16="http://schemas.microsoft.com/office/drawing/2014/chart" uri="{C3380CC4-5D6E-409C-BE32-E72D297353CC}">
                <c16:uniqueId val="{00000009-E53A-4D53-87C7-06EA8AB1779E}"/>
              </c:ext>
            </c:extLst>
          </c:dPt>
          <c:dPt>
            <c:idx val="5"/>
            <c:invertIfNegative val="0"/>
            <c:bubble3D val="0"/>
            <c:spPr>
              <a:solidFill>
                <a:srgbClr val="000000"/>
              </a:solidFill>
            </c:spPr>
            <c:extLst>
              <c:ext xmlns:c16="http://schemas.microsoft.com/office/drawing/2014/chart" uri="{C3380CC4-5D6E-409C-BE32-E72D297353CC}">
                <c16:uniqueId val="{0000000B-E53A-4D53-87C7-06EA8AB1779E}"/>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'ISO closed loop'!$E$7:$J$7</c:f>
              <c:strCache>
                <c:ptCount val="6"/>
                <c:pt idx="0">
                  <c:v>Virgin</c:v>
                </c:pt>
                <c:pt idx="1">
                  <c:v>Re-pulping</c:v>
                </c:pt>
                <c:pt idx="2">
                  <c:v>Paper making</c:v>
                </c:pt>
                <c:pt idx="3">
                  <c:v>Waste</c:v>
                </c:pt>
                <c:pt idx="4">
                  <c:v>Credit/ Debit</c:v>
                </c:pt>
                <c:pt idx="5">
                  <c:v>Total</c:v>
                </c:pt>
              </c:strCache>
            </c:strRef>
          </c:cat>
          <c:val>
            <c:numRef>
              <c:f>'ISO closed loop'!$E$9:$J$9</c:f>
              <c:numCache>
                <c:formatCode>General</c:formatCode>
                <c:ptCount val="6"/>
                <c:pt idx="0">
                  <c:v>600</c:v>
                </c:pt>
                <c:pt idx="1">
                  <c:v>0</c:v>
                </c:pt>
                <c:pt idx="2">
                  <c:v>1500</c:v>
                </c:pt>
                <c:pt idx="3">
                  <c:v>500</c:v>
                </c:pt>
                <c:pt idx="4">
                  <c:v>0</c:v>
                </c:pt>
                <c:pt idx="5">
                  <c:v>2600</c:v>
                </c:pt>
              </c:numCache>
            </c:numRef>
          </c:val>
          <c:extLst>
            <c:ext xmlns:c16="http://schemas.microsoft.com/office/drawing/2014/chart" uri="{C3380CC4-5D6E-409C-BE32-E72D297353CC}">
              <c16:uniqueId val="{0000000C-E53A-4D53-87C7-06EA8AB1779E}"/>
            </c:ext>
          </c:extLst>
        </c:ser>
        <c:dLbls>
          <c:dLblPos val="outEnd"/>
          <c:showLegendKey val="0"/>
          <c:showVal val="1"/>
          <c:showCatName val="0"/>
          <c:showSerName val="0"/>
          <c:showPercent val="0"/>
          <c:showBubbleSize val="0"/>
        </c:dLbls>
        <c:gapWidth val="150"/>
        <c:axId val="-2100461256"/>
        <c:axId val="-2100458168"/>
      </c:barChart>
      <c:catAx>
        <c:axId val="-2100461256"/>
        <c:scaling>
          <c:orientation val="minMax"/>
        </c:scaling>
        <c:delete val="0"/>
        <c:axPos val="b"/>
        <c:numFmt formatCode="General" sourceLinked="0"/>
        <c:majorTickMark val="out"/>
        <c:minorTickMark val="none"/>
        <c:tickLblPos val="low"/>
        <c:txPr>
          <a:bodyPr rot="-5400000"/>
          <a:lstStyle/>
          <a:p>
            <a:pPr>
              <a:defRPr/>
            </a:pPr>
            <a:endParaRPr lang="sv-SE"/>
          </a:p>
        </c:txPr>
        <c:crossAx val="-2100458168"/>
        <c:crosses val="autoZero"/>
        <c:auto val="1"/>
        <c:lblAlgn val="ctr"/>
        <c:lblOffset val="100"/>
        <c:noMultiLvlLbl val="0"/>
      </c:catAx>
      <c:valAx>
        <c:axId val="-2100458168"/>
        <c:scaling>
          <c:orientation val="minMax"/>
          <c:max val="4000"/>
          <c:min val="-1000"/>
        </c:scaling>
        <c:delete val="0"/>
        <c:axPos val="l"/>
        <c:majorGridlines/>
        <c:numFmt formatCode="General" sourceLinked="1"/>
        <c:majorTickMark val="out"/>
        <c:minorTickMark val="none"/>
        <c:tickLblPos val="nextTo"/>
        <c:crossAx val="-210046125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69EE-4C7C-9007-76CDC9248C39}"/>
              </c:ext>
            </c:extLst>
          </c:dPt>
          <c:dPt>
            <c:idx val="1"/>
            <c:invertIfNegative val="0"/>
            <c:bubble3D val="0"/>
            <c:spPr>
              <a:solidFill>
                <a:srgbClr val="FFFF00"/>
              </a:solidFill>
            </c:spPr>
            <c:extLst>
              <c:ext xmlns:c16="http://schemas.microsoft.com/office/drawing/2014/chart" uri="{C3380CC4-5D6E-409C-BE32-E72D297353CC}">
                <c16:uniqueId val="{00000003-69EE-4C7C-9007-76CDC9248C39}"/>
              </c:ext>
            </c:extLst>
          </c:dPt>
          <c:dPt>
            <c:idx val="2"/>
            <c:invertIfNegative val="0"/>
            <c:bubble3D val="0"/>
            <c:spPr>
              <a:solidFill>
                <a:srgbClr val="FF0000"/>
              </a:solidFill>
            </c:spPr>
            <c:extLst>
              <c:ext xmlns:c16="http://schemas.microsoft.com/office/drawing/2014/chart" uri="{C3380CC4-5D6E-409C-BE32-E72D297353CC}">
                <c16:uniqueId val="{00000005-69EE-4C7C-9007-76CDC9248C39}"/>
              </c:ext>
            </c:extLst>
          </c:dPt>
          <c:dPt>
            <c:idx val="3"/>
            <c:invertIfNegative val="0"/>
            <c:bubble3D val="0"/>
            <c:spPr>
              <a:solidFill>
                <a:schemeClr val="tx2"/>
              </a:solidFill>
            </c:spPr>
            <c:extLst>
              <c:ext xmlns:c16="http://schemas.microsoft.com/office/drawing/2014/chart" uri="{C3380CC4-5D6E-409C-BE32-E72D297353CC}">
                <c16:uniqueId val="{00000007-69EE-4C7C-9007-76CDC9248C39}"/>
              </c:ext>
            </c:extLst>
          </c:dPt>
          <c:dPt>
            <c:idx val="4"/>
            <c:invertIfNegative val="0"/>
            <c:bubble3D val="0"/>
            <c:spPr>
              <a:solidFill>
                <a:schemeClr val="bg2"/>
              </a:solidFill>
            </c:spPr>
            <c:extLst>
              <c:ext xmlns:c16="http://schemas.microsoft.com/office/drawing/2014/chart" uri="{C3380CC4-5D6E-409C-BE32-E72D297353CC}">
                <c16:uniqueId val="{00000009-69EE-4C7C-9007-76CDC9248C39}"/>
              </c:ext>
            </c:extLst>
          </c:dPt>
          <c:dPt>
            <c:idx val="5"/>
            <c:invertIfNegative val="0"/>
            <c:bubble3D val="0"/>
            <c:spPr>
              <a:solidFill>
                <a:srgbClr val="000000"/>
              </a:solidFill>
            </c:spPr>
            <c:extLst>
              <c:ext xmlns:c16="http://schemas.microsoft.com/office/drawing/2014/chart" uri="{C3380CC4-5D6E-409C-BE32-E72D297353CC}">
                <c16:uniqueId val="{0000000B-69EE-4C7C-9007-76CDC9248C39}"/>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'ISO closed loop'!$E$7:$J$7</c:f>
              <c:strCache>
                <c:ptCount val="6"/>
                <c:pt idx="0">
                  <c:v>Virgin</c:v>
                </c:pt>
                <c:pt idx="1">
                  <c:v>Re-pulping</c:v>
                </c:pt>
                <c:pt idx="2">
                  <c:v>Paper making</c:v>
                </c:pt>
                <c:pt idx="3">
                  <c:v>Waste</c:v>
                </c:pt>
                <c:pt idx="4">
                  <c:v>Credit/ Debit</c:v>
                </c:pt>
                <c:pt idx="5">
                  <c:v>Total</c:v>
                </c:pt>
              </c:strCache>
            </c:strRef>
          </c:cat>
          <c:val>
            <c:numRef>
              <c:f>'ISO closed loop'!$E$10:$J$10</c:f>
              <c:numCache>
                <c:formatCode>General</c:formatCode>
                <c:ptCount val="6"/>
                <c:pt idx="0">
                  <c:v>600</c:v>
                </c:pt>
                <c:pt idx="1">
                  <c:v>0</c:v>
                </c:pt>
                <c:pt idx="2">
                  <c:v>1500</c:v>
                </c:pt>
                <c:pt idx="3">
                  <c:v>500</c:v>
                </c:pt>
                <c:pt idx="4">
                  <c:v>0</c:v>
                </c:pt>
                <c:pt idx="5">
                  <c:v>2600</c:v>
                </c:pt>
              </c:numCache>
            </c:numRef>
          </c:val>
          <c:extLst>
            <c:ext xmlns:c16="http://schemas.microsoft.com/office/drawing/2014/chart" uri="{C3380CC4-5D6E-409C-BE32-E72D297353CC}">
              <c16:uniqueId val="{0000000C-69EE-4C7C-9007-76CDC9248C39}"/>
            </c:ext>
          </c:extLst>
        </c:ser>
        <c:dLbls>
          <c:showLegendKey val="0"/>
          <c:showVal val="0"/>
          <c:showCatName val="0"/>
          <c:showSerName val="0"/>
          <c:showPercent val="0"/>
          <c:showBubbleSize val="0"/>
        </c:dLbls>
        <c:gapWidth val="150"/>
        <c:axId val="-2100425400"/>
        <c:axId val="-2100422312"/>
      </c:barChart>
      <c:catAx>
        <c:axId val="-2100425400"/>
        <c:scaling>
          <c:orientation val="minMax"/>
        </c:scaling>
        <c:delete val="0"/>
        <c:axPos val="b"/>
        <c:numFmt formatCode="General" sourceLinked="0"/>
        <c:majorTickMark val="out"/>
        <c:minorTickMark val="none"/>
        <c:tickLblPos val="low"/>
        <c:txPr>
          <a:bodyPr rot="-5400000"/>
          <a:lstStyle/>
          <a:p>
            <a:pPr>
              <a:defRPr/>
            </a:pPr>
            <a:endParaRPr lang="sv-SE"/>
          </a:p>
        </c:txPr>
        <c:crossAx val="-2100422312"/>
        <c:crosses val="autoZero"/>
        <c:auto val="1"/>
        <c:lblAlgn val="ctr"/>
        <c:lblOffset val="100"/>
        <c:noMultiLvlLbl val="0"/>
      </c:catAx>
      <c:valAx>
        <c:axId val="-2100422312"/>
        <c:scaling>
          <c:orientation val="minMax"/>
          <c:max val="4000"/>
          <c:min val="-1000"/>
        </c:scaling>
        <c:delete val="0"/>
        <c:axPos val="l"/>
        <c:majorGridlines/>
        <c:numFmt formatCode="General" sourceLinked="1"/>
        <c:majorTickMark val="out"/>
        <c:minorTickMark val="none"/>
        <c:tickLblPos val="nextTo"/>
        <c:crossAx val="-2100425400"/>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DFC7-47F1-BC80-770D8C9D1E56}"/>
              </c:ext>
            </c:extLst>
          </c:dPt>
          <c:dPt>
            <c:idx val="1"/>
            <c:invertIfNegative val="0"/>
            <c:bubble3D val="0"/>
            <c:spPr>
              <a:solidFill>
                <a:srgbClr val="FFFF00"/>
              </a:solidFill>
            </c:spPr>
            <c:extLst>
              <c:ext xmlns:c16="http://schemas.microsoft.com/office/drawing/2014/chart" uri="{C3380CC4-5D6E-409C-BE32-E72D297353CC}">
                <c16:uniqueId val="{00000003-DFC7-47F1-BC80-770D8C9D1E56}"/>
              </c:ext>
            </c:extLst>
          </c:dPt>
          <c:dPt>
            <c:idx val="2"/>
            <c:invertIfNegative val="0"/>
            <c:bubble3D val="0"/>
            <c:spPr>
              <a:solidFill>
                <a:srgbClr val="FF0000"/>
              </a:solidFill>
            </c:spPr>
            <c:extLst>
              <c:ext xmlns:c16="http://schemas.microsoft.com/office/drawing/2014/chart" uri="{C3380CC4-5D6E-409C-BE32-E72D297353CC}">
                <c16:uniqueId val="{00000005-DFC7-47F1-BC80-770D8C9D1E56}"/>
              </c:ext>
            </c:extLst>
          </c:dPt>
          <c:dPt>
            <c:idx val="3"/>
            <c:invertIfNegative val="0"/>
            <c:bubble3D val="0"/>
            <c:spPr>
              <a:solidFill>
                <a:schemeClr val="tx2"/>
              </a:solidFill>
            </c:spPr>
            <c:extLst>
              <c:ext xmlns:c16="http://schemas.microsoft.com/office/drawing/2014/chart" uri="{C3380CC4-5D6E-409C-BE32-E72D297353CC}">
                <c16:uniqueId val="{00000007-DFC7-47F1-BC80-770D8C9D1E56}"/>
              </c:ext>
            </c:extLst>
          </c:dPt>
          <c:dPt>
            <c:idx val="4"/>
            <c:invertIfNegative val="0"/>
            <c:bubble3D val="0"/>
            <c:spPr>
              <a:solidFill>
                <a:schemeClr val="bg2"/>
              </a:solidFill>
            </c:spPr>
            <c:extLst>
              <c:ext xmlns:c16="http://schemas.microsoft.com/office/drawing/2014/chart" uri="{C3380CC4-5D6E-409C-BE32-E72D297353CC}">
                <c16:uniqueId val="{00000009-DFC7-47F1-BC80-770D8C9D1E56}"/>
              </c:ext>
            </c:extLst>
          </c:dPt>
          <c:dPt>
            <c:idx val="5"/>
            <c:invertIfNegative val="0"/>
            <c:bubble3D val="0"/>
            <c:spPr>
              <a:solidFill>
                <a:srgbClr val="000000"/>
              </a:solidFill>
            </c:spPr>
            <c:extLst>
              <c:ext xmlns:c16="http://schemas.microsoft.com/office/drawing/2014/chart" uri="{C3380CC4-5D6E-409C-BE32-E72D297353CC}">
                <c16:uniqueId val="{0000000B-DFC7-47F1-BC80-770D8C9D1E56}"/>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'ISO closed loop'!$E$7:$J$7</c:f>
              <c:strCache>
                <c:ptCount val="6"/>
                <c:pt idx="0">
                  <c:v>Virgin</c:v>
                </c:pt>
                <c:pt idx="1">
                  <c:v>Re-pulping</c:v>
                </c:pt>
                <c:pt idx="2">
                  <c:v>Paper making</c:v>
                </c:pt>
                <c:pt idx="3">
                  <c:v>Waste</c:v>
                </c:pt>
                <c:pt idx="4">
                  <c:v>Credit/ Debit</c:v>
                </c:pt>
                <c:pt idx="5">
                  <c:v>Total</c:v>
                </c:pt>
              </c:strCache>
            </c:strRef>
          </c:cat>
          <c:val>
            <c:numRef>
              <c:f>'ISO closed loop'!$E$11:$J$11</c:f>
              <c:numCache>
                <c:formatCode>General</c:formatCode>
                <c:ptCount val="6"/>
                <c:pt idx="0">
                  <c:v>600</c:v>
                </c:pt>
                <c:pt idx="1">
                  <c:v>0</c:v>
                </c:pt>
                <c:pt idx="2">
                  <c:v>1500</c:v>
                </c:pt>
                <c:pt idx="3">
                  <c:v>500</c:v>
                </c:pt>
                <c:pt idx="4">
                  <c:v>0</c:v>
                </c:pt>
                <c:pt idx="5">
                  <c:v>2600</c:v>
                </c:pt>
              </c:numCache>
            </c:numRef>
          </c:val>
          <c:extLst>
            <c:ext xmlns:c16="http://schemas.microsoft.com/office/drawing/2014/chart" uri="{C3380CC4-5D6E-409C-BE32-E72D297353CC}">
              <c16:uniqueId val="{0000000C-DFC7-47F1-BC80-770D8C9D1E56}"/>
            </c:ext>
          </c:extLst>
        </c:ser>
        <c:dLbls>
          <c:showLegendKey val="0"/>
          <c:showVal val="0"/>
          <c:showCatName val="0"/>
          <c:showSerName val="0"/>
          <c:showPercent val="0"/>
          <c:showBubbleSize val="0"/>
        </c:dLbls>
        <c:gapWidth val="150"/>
        <c:axId val="-2100467496"/>
        <c:axId val="-2100464408"/>
      </c:barChart>
      <c:catAx>
        <c:axId val="-2100467496"/>
        <c:scaling>
          <c:orientation val="minMax"/>
        </c:scaling>
        <c:delete val="0"/>
        <c:axPos val="b"/>
        <c:numFmt formatCode="General" sourceLinked="0"/>
        <c:majorTickMark val="out"/>
        <c:minorTickMark val="none"/>
        <c:tickLblPos val="low"/>
        <c:txPr>
          <a:bodyPr rot="-5400000"/>
          <a:lstStyle/>
          <a:p>
            <a:pPr>
              <a:defRPr/>
            </a:pPr>
            <a:endParaRPr lang="sv-SE"/>
          </a:p>
        </c:txPr>
        <c:crossAx val="-2100464408"/>
        <c:crosses val="autoZero"/>
        <c:auto val="1"/>
        <c:lblAlgn val="ctr"/>
        <c:lblOffset val="100"/>
        <c:noMultiLvlLbl val="0"/>
      </c:catAx>
      <c:valAx>
        <c:axId val="-2100464408"/>
        <c:scaling>
          <c:orientation val="minMax"/>
          <c:max val="4000"/>
          <c:min val="-1000"/>
        </c:scaling>
        <c:delete val="0"/>
        <c:axPos val="l"/>
        <c:majorGridlines/>
        <c:numFmt formatCode="General" sourceLinked="1"/>
        <c:majorTickMark val="out"/>
        <c:minorTickMark val="none"/>
        <c:tickLblPos val="nextTo"/>
        <c:crossAx val="-210046749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FC35-487A-96FF-A646D7AA710F}"/>
              </c:ext>
            </c:extLst>
          </c:dPt>
          <c:dPt>
            <c:idx val="1"/>
            <c:invertIfNegative val="0"/>
            <c:bubble3D val="0"/>
            <c:spPr>
              <a:solidFill>
                <a:srgbClr val="FFFF00"/>
              </a:solidFill>
            </c:spPr>
            <c:extLst>
              <c:ext xmlns:c16="http://schemas.microsoft.com/office/drawing/2014/chart" uri="{C3380CC4-5D6E-409C-BE32-E72D297353CC}">
                <c16:uniqueId val="{00000003-FC35-487A-96FF-A646D7AA710F}"/>
              </c:ext>
            </c:extLst>
          </c:dPt>
          <c:dPt>
            <c:idx val="2"/>
            <c:invertIfNegative val="0"/>
            <c:bubble3D val="0"/>
            <c:spPr>
              <a:solidFill>
                <a:srgbClr val="FF0000"/>
              </a:solidFill>
            </c:spPr>
            <c:extLst>
              <c:ext xmlns:c16="http://schemas.microsoft.com/office/drawing/2014/chart" uri="{C3380CC4-5D6E-409C-BE32-E72D297353CC}">
                <c16:uniqueId val="{00000005-FC35-487A-96FF-A646D7AA710F}"/>
              </c:ext>
            </c:extLst>
          </c:dPt>
          <c:dPt>
            <c:idx val="3"/>
            <c:invertIfNegative val="0"/>
            <c:bubble3D val="0"/>
            <c:spPr>
              <a:solidFill>
                <a:schemeClr val="tx2"/>
              </a:solidFill>
            </c:spPr>
            <c:extLst>
              <c:ext xmlns:c16="http://schemas.microsoft.com/office/drawing/2014/chart" uri="{C3380CC4-5D6E-409C-BE32-E72D297353CC}">
                <c16:uniqueId val="{00000007-FC35-487A-96FF-A646D7AA710F}"/>
              </c:ext>
            </c:extLst>
          </c:dPt>
          <c:dPt>
            <c:idx val="4"/>
            <c:invertIfNegative val="0"/>
            <c:bubble3D val="0"/>
            <c:spPr>
              <a:solidFill>
                <a:schemeClr val="bg2"/>
              </a:solidFill>
            </c:spPr>
            <c:extLst>
              <c:ext xmlns:c16="http://schemas.microsoft.com/office/drawing/2014/chart" uri="{C3380CC4-5D6E-409C-BE32-E72D297353CC}">
                <c16:uniqueId val="{00000009-FC35-487A-96FF-A646D7AA710F}"/>
              </c:ext>
            </c:extLst>
          </c:dPt>
          <c:dPt>
            <c:idx val="5"/>
            <c:invertIfNegative val="0"/>
            <c:bubble3D val="0"/>
            <c:spPr>
              <a:solidFill>
                <a:srgbClr val="000000"/>
              </a:solidFill>
            </c:spPr>
            <c:extLst>
              <c:ext xmlns:c16="http://schemas.microsoft.com/office/drawing/2014/chart" uri="{C3380CC4-5D6E-409C-BE32-E72D297353CC}">
                <c16:uniqueId val="{0000000B-FC35-487A-96FF-A646D7AA710F}"/>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'ISO closed loop'!$E$7:$J$7</c:f>
              <c:strCache>
                <c:ptCount val="6"/>
                <c:pt idx="0">
                  <c:v>Virgin</c:v>
                </c:pt>
                <c:pt idx="1">
                  <c:v>Re-pulping</c:v>
                </c:pt>
                <c:pt idx="2">
                  <c:v>Paper making</c:v>
                </c:pt>
                <c:pt idx="3">
                  <c:v>Waste</c:v>
                </c:pt>
                <c:pt idx="4">
                  <c:v>Credit/ Debit</c:v>
                </c:pt>
                <c:pt idx="5">
                  <c:v>Total</c:v>
                </c:pt>
              </c:strCache>
            </c:strRef>
          </c:cat>
          <c:val>
            <c:numRef>
              <c:f>'ISO closed loop'!$E$12:$J$12</c:f>
              <c:numCache>
                <c:formatCode>General</c:formatCode>
                <c:ptCount val="6"/>
                <c:pt idx="0">
                  <c:v>600</c:v>
                </c:pt>
                <c:pt idx="1">
                  <c:v>150</c:v>
                </c:pt>
                <c:pt idx="2">
                  <c:v>1500</c:v>
                </c:pt>
                <c:pt idx="3">
                  <c:v>250</c:v>
                </c:pt>
                <c:pt idx="4">
                  <c:v>-300</c:v>
                </c:pt>
                <c:pt idx="5">
                  <c:v>2200</c:v>
                </c:pt>
              </c:numCache>
            </c:numRef>
          </c:val>
          <c:extLst>
            <c:ext xmlns:c16="http://schemas.microsoft.com/office/drawing/2014/chart" uri="{C3380CC4-5D6E-409C-BE32-E72D297353CC}">
              <c16:uniqueId val="{0000000C-FC35-487A-96FF-A646D7AA710F}"/>
            </c:ext>
          </c:extLst>
        </c:ser>
        <c:dLbls>
          <c:dLblPos val="outEnd"/>
          <c:showLegendKey val="0"/>
          <c:showVal val="1"/>
          <c:showCatName val="0"/>
          <c:showSerName val="0"/>
          <c:showPercent val="0"/>
          <c:showBubbleSize val="0"/>
        </c:dLbls>
        <c:gapWidth val="150"/>
        <c:axId val="-2100500952"/>
        <c:axId val="-2100504872"/>
      </c:barChart>
      <c:catAx>
        <c:axId val="-2100500952"/>
        <c:scaling>
          <c:orientation val="minMax"/>
        </c:scaling>
        <c:delete val="0"/>
        <c:axPos val="b"/>
        <c:numFmt formatCode="General" sourceLinked="0"/>
        <c:majorTickMark val="out"/>
        <c:minorTickMark val="none"/>
        <c:tickLblPos val="low"/>
        <c:txPr>
          <a:bodyPr rot="-5400000"/>
          <a:lstStyle/>
          <a:p>
            <a:pPr>
              <a:defRPr/>
            </a:pPr>
            <a:endParaRPr lang="sv-SE"/>
          </a:p>
        </c:txPr>
        <c:crossAx val="-2100504872"/>
        <c:crosses val="autoZero"/>
        <c:auto val="1"/>
        <c:lblAlgn val="ctr"/>
        <c:lblOffset val="100"/>
        <c:noMultiLvlLbl val="0"/>
      </c:catAx>
      <c:valAx>
        <c:axId val="-2100504872"/>
        <c:scaling>
          <c:orientation val="minMax"/>
          <c:max val="4000"/>
          <c:min val="-1000"/>
        </c:scaling>
        <c:delete val="0"/>
        <c:axPos val="l"/>
        <c:majorGridlines/>
        <c:numFmt formatCode="General" sourceLinked="1"/>
        <c:majorTickMark val="out"/>
        <c:minorTickMark val="none"/>
        <c:tickLblPos val="nextTo"/>
        <c:crossAx val="-210050095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65F9-4118-A9C2-8D926F41B2ED}"/>
              </c:ext>
            </c:extLst>
          </c:dPt>
          <c:dPt>
            <c:idx val="1"/>
            <c:invertIfNegative val="0"/>
            <c:bubble3D val="0"/>
            <c:spPr>
              <a:solidFill>
                <a:srgbClr val="FFFF00"/>
              </a:solidFill>
            </c:spPr>
            <c:extLst>
              <c:ext xmlns:c16="http://schemas.microsoft.com/office/drawing/2014/chart" uri="{C3380CC4-5D6E-409C-BE32-E72D297353CC}">
                <c16:uniqueId val="{00000003-65F9-4118-A9C2-8D926F41B2ED}"/>
              </c:ext>
            </c:extLst>
          </c:dPt>
          <c:dPt>
            <c:idx val="2"/>
            <c:invertIfNegative val="0"/>
            <c:bubble3D val="0"/>
            <c:spPr>
              <a:solidFill>
                <a:srgbClr val="FF0000"/>
              </a:solidFill>
            </c:spPr>
            <c:extLst>
              <c:ext xmlns:c16="http://schemas.microsoft.com/office/drawing/2014/chart" uri="{C3380CC4-5D6E-409C-BE32-E72D297353CC}">
                <c16:uniqueId val="{00000005-65F9-4118-A9C2-8D926F41B2ED}"/>
              </c:ext>
            </c:extLst>
          </c:dPt>
          <c:dPt>
            <c:idx val="3"/>
            <c:invertIfNegative val="0"/>
            <c:bubble3D val="0"/>
            <c:spPr>
              <a:solidFill>
                <a:schemeClr val="tx2"/>
              </a:solidFill>
            </c:spPr>
            <c:extLst>
              <c:ext xmlns:c16="http://schemas.microsoft.com/office/drawing/2014/chart" uri="{C3380CC4-5D6E-409C-BE32-E72D297353CC}">
                <c16:uniqueId val="{00000007-65F9-4118-A9C2-8D926F41B2ED}"/>
              </c:ext>
            </c:extLst>
          </c:dPt>
          <c:dPt>
            <c:idx val="4"/>
            <c:invertIfNegative val="0"/>
            <c:bubble3D val="0"/>
            <c:spPr>
              <a:solidFill>
                <a:schemeClr val="bg2"/>
              </a:solidFill>
            </c:spPr>
            <c:extLst>
              <c:ext xmlns:c16="http://schemas.microsoft.com/office/drawing/2014/chart" uri="{C3380CC4-5D6E-409C-BE32-E72D297353CC}">
                <c16:uniqueId val="{00000009-65F9-4118-A9C2-8D926F41B2ED}"/>
              </c:ext>
            </c:extLst>
          </c:dPt>
          <c:dPt>
            <c:idx val="5"/>
            <c:invertIfNegative val="0"/>
            <c:bubble3D val="0"/>
            <c:spPr>
              <a:solidFill>
                <a:srgbClr val="000000"/>
              </a:solidFill>
            </c:spPr>
            <c:extLst>
              <c:ext xmlns:c16="http://schemas.microsoft.com/office/drawing/2014/chart" uri="{C3380CC4-5D6E-409C-BE32-E72D297353CC}">
                <c16:uniqueId val="{0000000B-65F9-4118-A9C2-8D926F41B2ED}"/>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'ISO closed loop'!$E$7:$J$7</c:f>
              <c:strCache>
                <c:ptCount val="6"/>
                <c:pt idx="0">
                  <c:v>Virgin</c:v>
                </c:pt>
                <c:pt idx="1">
                  <c:v>Re-pulping</c:v>
                </c:pt>
                <c:pt idx="2">
                  <c:v>Paper making</c:v>
                </c:pt>
                <c:pt idx="3">
                  <c:v>Waste</c:v>
                </c:pt>
                <c:pt idx="4">
                  <c:v>Credit/ Debit</c:v>
                </c:pt>
                <c:pt idx="5">
                  <c:v>Total</c:v>
                </c:pt>
              </c:strCache>
            </c:strRef>
          </c:cat>
          <c:val>
            <c:numRef>
              <c:f>'ISO closed loop'!$E$13:$J$13</c:f>
              <c:numCache>
                <c:formatCode>General</c:formatCode>
                <c:ptCount val="6"/>
                <c:pt idx="0">
                  <c:v>600</c:v>
                </c:pt>
                <c:pt idx="1">
                  <c:v>150</c:v>
                </c:pt>
                <c:pt idx="2">
                  <c:v>1500</c:v>
                </c:pt>
                <c:pt idx="3">
                  <c:v>250</c:v>
                </c:pt>
                <c:pt idx="4">
                  <c:v>-300</c:v>
                </c:pt>
                <c:pt idx="5">
                  <c:v>2200</c:v>
                </c:pt>
              </c:numCache>
            </c:numRef>
          </c:val>
          <c:extLst>
            <c:ext xmlns:c16="http://schemas.microsoft.com/office/drawing/2014/chart" uri="{C3380CC4-5D6E-409C-BE32-E72D297353CC}">
              <c16:uniqueId val="{0000000C-65F9-4118-A9C2-8D926F41B2ED}"/>
            </c:ext>
          </c:extLst>
        </c:ser>
        <c:dLbls>
          <c:dLblPos val="outEnd"/>
          <c:showLegendKey val="0"/>
          <c:showVal val="1"/>
          <c:showCatName val="0"/>
          <c:showSerName val="0"/>
          <c:showPercent val="0"/>
          <c:showBubbleSize val="0"/>
        </c:dLbls>
        <c:gapWidth val="150"/>
        <c:axId val="-2100555128"/>
        <c:axId val="-2100557096"/>
      </c:barChart>
      <c:catAx>
        <c:axId val="-2100555128"/>
        <c:scaling>
          <c:orientation val="minMax"/>
        </c:scaling>
        <c:delete val="0"/>
        <c:axPos val="b"/>
        <c:numFmt formatCode="General" sourceLinked="0"/>
        <c:majorTickMark val="out"/>
        <c:minorTickMark val="none"/>
        <c:tickLblPos val="low"/>
        <c:txPr>
          <a:bodyPr rot="-5400000"/>
          <a:lstStyle/>
          <a:p>
            <a:pPr>
              <a:defRPr/>
            </a:pPr>
            <a:endParaRPr lang="sv-SE"/>
          </a:p>
        </c:txPr>
        <c:crossAx val="-2100557096"/>
        <c:crosses val="autoZero"/>
        <c:auto val="1"/>
        <c:lblAlgn val="ctr"/>
        <c:lblOffset val="100"/>
        <c:noMultiLvlLbl val="0"/>
      </c:catAx>
      <c:valAx>
        <c:axId val="-2100557096"/>
        <c:scaling>
          <c:orientation val="minMax"/>
          <c:max val="4000"/>
          <c:min val="-1000"/>
        </c:scaling>
        <c:delete val="0"/>
        <c:axPos val="l"/>
        <c:majorGridlines/>
        <c:numFmt formatCode="General" sourceLinked="1"/>
        <c:majorTickMark val="out"/>
        <c:minorTickMark val="none"/>
        <c:tickLblPos val="nextTo"/>
        <c:crossAx val="-210055512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8820-4B5D-826C-334AF53C0062}"/>
              </c:ext>
            </c:extLst>
          </c:dPt>
          <c:dPt>
            <c:idx val="1"/>
            <c:invertIfNegative val="0"/>
            <c:bubble3D val="0"/>
            <c:spPr>
              <a:solidFill>
                <a:srgbClr val="FFFF00"/>
              </a:solidFill>
            </c:spPr>
            <c:extLst>
              <c:ext xmlns:c16="http://schemas.microsoft.com/office/drawing/2014/chart" uri="{C3380CC4-5D6E-409C-BE32-E72D297353CC}">
                <c16:uniqueId val="{00000003-8820-4B5D-826C-334AF53C0062}"/>
              </c:ext>
            </c:extLst>
          </c:dPt>
          <c:dPt>
            <c:idx val="2"/>
            <c:invertIfNegative val="0"/>
            <c:bubble3D val="0"/>
            <c:spPr>
              <a:solidFill>
                <a:srgbClr val="FF0000"/>
              </a:solidFill>
            </c:spPr>
            <c:extLst>
              <c:ext xmlns:c16="http://schemas.microsoft.com/office/drawing/2014/chart" uri="{C3380CC4-5D6E-409C-BE32-E72D297353CC}">
                <c16:uniqueId val="{00000005-8820-4B5D-826C-334AF53C0062}"/>
              </c:ext>
            </c:extLst>
          </c:dPt>
          <c:dPt>
            <c:idx val="3"/>
            <c:invertIfNegative val="0"/>
            <c:bubble3D val="0"/>
            <c:spPr>
              <a:solidFill>
                <a:schemeClr val="tx2"/>
              </a:solidFill>
            </c:spPr>
            <c:extLst>
              <c:ext xmlns:c16="http://schemas.microsoft.com/office/drawing/2014/chart" uri="{C3380CC4-5D6E-409C-BE32-E72D297353CC}">
                <c16:uniqueId val="{00000007-8820-4B5D-826C-334AF53C0062}"/>
              </c:ext>
            </c:extLst>
          </c:dPt>
          <c:dPt>
            <c:idx val="4"/>
            <c:invertIfNegative val="0"/>
            <c:bubble3D val="0"/>
            <c:spPr>
              <a:solidFill>
                <a:schemeClr val="bg2"/>
              </a:solidFill>
            </c:spPr>
            <c:extLst>
              <c:ext xmlns:c16="http://schemas.microsoft.com/office/drawing/2014/chart" uri="{C3380CC4-5D6E-409C-BE32-E72D297353CC}">
                <c16:uniqueId val="{00000009-8820-4B5D-826C-334AF53C0062}"/>
              </c:ext>
            </c:extLst>
          </c:dPt>
          <c:dPt>
            <c:idx val="5"/>
            <c:invertIfNegative val="0"/>
            <c:bubble3D val="0"/>
            <c:spPr>
              <a:solidFill>
                <a:srgbClr val="000000"/>
              </a:solidFill>
            </c:spPr>
            <c:extLst>
              <c:ext xmlns:c16="http://schemas.microsoft.com/office/drawing/2014/chart" uri="{C3380CC4-5D6E-409C-BE32-E72D297353CC}">
                <c16:uniqueId val="{0000000B-8820-4B5D-826C-334AF53C0062}"/>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'ISO closed loop'!$E$7:$J$7</c:f>
              <c:strCache>
                <c:ptCount val="6"/>
                <c:pt idx="0">
                  <c:v>Virgin</c:v>
                </c:pt>
                <c:pt idx="1">
                  <c:v>Re-pulping</c:v>
                </c:pt>
                <c:pt idx="2">
                  <c:v>Paper making</c:v>
                </c:pt>
                <c:pt idx="3">
                  <c:v>Waste</c:v>
                </c:pt>
                <c:pt idx="4">
                  <c:v>Credit/ Debit</c:v>
                </c:pt>
                <c:pt idx="5">
                  <c:v>Total</c:v>
                </c:pt>
              </c:strCache>
            </c:strRef>
          </c:cat>
          <c:val>
            <c:numRef>
              <c:f>'ISO closed loop'!$E$14:$J$14</c:f>
              <c:numCache>
                <c:formatCode>General</c:formatCode>
                <c:ptCount val="6"/>
                <c:pt idx="0">
                  <c:v>600</c:v>
                </c:pt>
                <c:pt idx="1">
                  <c:v>150</c:v>
                </c:pt>
                <c:pt idx="2">
                  <c:v>1500</c:v>
                </c:pt>
                <c:pt idx="3">
                  <c:v>250</c:v>
                </c:pt>
                <c:pt idx="4">
                  <c:v>-300</c:v>
                </c:pt>
                <c:pt idx="5">
                  <c:v>2200</c:v>
                </c:pt>
              </c:numCache>
            </c:numRef>
          </c:val>
          <c:extLst>
            <c:ext xmlns:c16="http://schemas.microsoft.com/office/drawing/2014/chart" uri="{C3380CC4-5D6E-409C-BE32-E72D297353CC}">
              <c16:uniqueId val="{0000000C-8820-4B5D-826C-334AF53C0062}"/>
            </c:ext>
          </c:extLst>
        </c:ser>
        <c:dLbls>
          <c:dLblPos val="outEnd"/>
          <c:showLegendKey val="0"/>
          <c:showVal val="1"/>
          <c:showCatName val="0"/>
          <c:showSerName val="0"/>
          <c:showPercent val="0"/>
          <c:showBubbleSize val="0"/>
        </c:dLbls>
        <c:gapWidth val="150"/>
        <c:axId val="-2100614520"/>
        <c:axId val="-2100621800"/>
      </c:barChart>
      <c:catAx>
        <c:axId val="-2100614520"/>
        <c:scaling>
          <c:orientation val="minMax"/>
        </c:scaling>
        <c:delete val="0"/>
        <c:axPos val="b"/>
        <c:numFmt formatCode="General" sourceLinked="0"/>
        <c:majorTickMark val="out"/>
        <c:minorTickMark val="none"/>
        <c:tickLblPos val="low"/>
        <c:txPr>
          <a:bodyPr rot="-5400000"/>
          <a:lstStyle/>
          <a:p>
            <a:pPr>
              <a:defRPr/>
            </a:pPr>
            <a:endParaRPr lang="sv-SE"/>
          </a:p>
        </c:txPr>
        <c:crossAx val="-2100621800"/>
        <c:crosses val="autoZero"/>
        <c:auto val="1"/>
        <c:lblAlgn val="ctr"/>
        <c:lblOffset val="100"/>
        <c:noMultiLvlLbl val="0"/>
      </c:catAx>
      <c:valAx>
        <c:axId val="-2100621800"/>
        <c:scaling>
          <c:orientation val="minMax"/>
          <c:max val="4000"/>
          <c:min val="-1000"/>
        </c:scaling>
        <c:delete val="0"/>
        <c:axPos val="l"/>
        <c:majorGridlines/>
        <c:numFmt formatCode="General" sourceLinked="1"/>
        <c:majorTickMark val="out"/>
        <c:minorTickMark val="none"/>
        <c:tickLblPos val="nextTo"/>
        <c:crossAx val="-2100614520"/>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8B2C-4E91-ADE1-8D396AAA0D3C}"/>
              </c:ext>
            </c:extLst>
          </c:dPt>
          <c:dPt>
            <c:idx val="1"/>
            <c:invertIfNegative val="0"/>
            <c:bubble3D val="0"/>
            <c:spPr>
              <a:solidFill>
                <a:srgbClr val="FFFF00"/>
              </a:solidFill>
            </c:spPr>
            <c:extLst>
              <c:ext xmlns:c16="http://schemas.microsoft.com/office/drawing/2014/chart" uri="{C3380CC4-5D6E-409C-BE32-E72D297353CC}">
                <c16:uniqueId val="{00000003-8B2C-4E91-ADE1-8D396AAA0D3C}"/>
              </c:ext>
            </c:extLst>
          </c:dPt>
          <c:dPt>
            <c:idx val="2"/>
            <c:invertIfNegative val="0"/>
            <c:bubble3D val="0"/>
            <c:spPr>
              <a:solidFill>
                <a:srgbClr val="FF0000"/>
              </a:solidFill>
            </c:spPr>
            <c:extLst>
              <c:ext xmlns:c16="http://schemas.microsoft.com/office/drawing/2014/chart" uri="{C3380CC4-5D6E-409C-BE32-E72D297353CC}">
                <c16:uniqueId val="{00000005-8B2C-4E91-ADE1-8D396AAA0D3C}"/>
              </c:ext>
            </c:extLst>
          </c:dPt>
          <c:dPt>
            <c:idx val="3"/>
            <c:invertIfNegative val="0"/>
            <c:bubble3D val="0"/>
            <c:spPr>
              <a:solidFill>
                <a:schemeClr val="tx2"/>
              </a:solidFill>
            </c:spPr>
            <c:extLst>
              <c:ext xmlns:c16="http://schemas.microsoft.com/office/drawing/2014/chart" uri="{C3380CC4-5D6E-409C-BE32-E72D297353CC}">
                <c16:uniqueId val="{00000007-8B2C-4E91-ADE1-8D396AAA0D3C}"/>
              </c:ext>
            </c:extLst>
          </c:dPt>
          <c:dPt>
            <c:idx val="4"/>
            <c:invertIfNegative val="0"/>
            <c:bubble3D val="0"/>
            <c:spPr>
              <a:solidFill>
                <a:schemeClr val="bg2"/>
              </a:solidFill>
            </c:spPr>
            <c:extLst>
              <c:ext xmlns:c16="http://schemas.microsoft.com/office/drawing/2014/chart" uri="{C3380CC4-5D6E-409C-BE32-E72D297353CC}">
                <c16:uniqueId val="{00000009-8B2C-4E91-ADE1-8D396AAA0D3C}"/>
              </c:ext>
            </c:extLst>
          </c:dPt>
          <c:dPt>
            <c:idx val="5"/>
            <c:invertIfNegative val="0"/>
            <c:bubble3D val="0"/>
            <c:spPr>
              <a:solidFill>
                <a:srgbClr val="000000"/>
              </a:solidFill>
            </c:spPr>
            <c:extLst>
              <c:ext xmlns:c16="http://schemas.microsoft.com/office/drawing/2014/chart" uri="{C3380CC4-5D6E-409C-BE32-E72D297353CC}">
                <c16:uniqueId val="{0000000B-8B2C-4E91-ADE1-8D396AAA0D3C}"/>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'ISO closed loop'!$E$7:$J$7</c:f>
              <c:strCache>
                <c:ptCount val="6"/>
                <c:pt idx="0">
                  <c:v>Virgin</c:v>
                </c:pt>
                <c:pt idx="1">
                  <c:v>Re-pulping</c:v>
                </c:pt>
                <c:pt idx="2">
                  <c:v>Paper making</c:v>
                </c:pt>
                <c:pt idx="3">
                  <c:v>Waste</c:v>
                </c:pt>
                <c:pt idx="4">
                  <c:v>Credit/ Debit</c:v>
                </c:pt>
                <c:pt idx="5">
                  <c:v>Total</c:v>
                </c:pt>
              </c:strCache>
            </c:strRef>
          </c:cat>
          <c:val>
            <c:numRef>
              <c:f>'ISO closed loop'!$E$15:$J$15</c:f>
              <c:numCache>
                <c:formatCode>General</c:formatCode>
                <c:ptCount val="6"/>
                <c:pt idx="0">
                  <c:v>600</c:v>
                </c:pt>
                <c:pt idx="1">
                  <c:v>300</c:v>
                </c:pt>
                <c:pt idx="2">
                  <c:v>1500</c:v>
                </c:pt>
                <c:pt idx="3">
                  <c:v>0</c:v>
                </c:pt>
                <c:pt idx="4">
                  <c:v>-600</c:v>
                </c:pt>
                <c:pt idx="5">
                  <c:v>1800</c:v>
                </c:pt>
              </c:numCache>
            </c:numRef>
          </c:val>
          <c:extLst>
            <c:ext xmlns:c16="http://schemas.microsoft.com/office/drawing/2014/chart" uri="{C3380CC4-5D6E-409C-BE32-E72D297353CC}">
              <c16:uniqueId val="{0000000C-8B2C-4E91-ADE1-8D396AAA0D3C}"/>
            </c:ext>
          </c:extLst>
        </c:ser>
        <c:dLbls>
          <c:dLblPos val="outEnd"/>
          <c:showLegendKey val="0"/>
          <c:showVal val="1"/>
          <c:showCatName val="0"/>
          <c:showSerName val="0"/>
          <c:showPercent val="0"/>
          <c:showBubbleSize val="0"/>
        </c:dLbls>
        <c:gapWidth val="150"/>
        <c:axId val="-2100665208"/>
        <c:axId val="-2100670552"/>
      </c:barChart>
      <c:catAx>
        <c:axId val="-2100665208"/>
        <c:scaling>
          <c:orientation val="minMax"/>
        </c:scaling>
        <c:delete val="0"/>
        <c:axPos val="b"/>
        <c:numFmt formatCode="General" sourceLinked="0"/>
        <c:majorTickMark val="out"/>
        <c:minorTickMark val="none"/>
        <c:tickLblPos val="low"/>
        <c:txPr>
          <a:bodyPr rot="-5400000"/>
          <a:lstStyle/>
          <a:p>
            <a:pPr>
              <a:defRPr/>
            </a:pPr>
            <a:endParaRPr lang="sv-SE"/>
          </a:p>
        </c:txPr>
        <c:crossAx val="-2100670552"/>
        <c:crosses val="autoZero"/>
        <c:auto val="1"/>
        <c:lblAlgn val="ctr"/>
        <c:lblOffset val="100"/>
        <c:noMultiLvlLbl val="0"/>
      </c:catAx>
      <c:valAx>
        <c:axId val="-2100670552"/>
        <c:scaling>
          <c:orientation val="minMax"/>
          <c:max val="4000"/>
          <c:min val="-1000"/>
        </c:scaling>
        <c:delete val="0"/>
        <c:axPos val="l"/>
        <c:majorGridlines/>
        <c:numFmt formatCode="General" sourceLinked="1"/>
        <c:majorTickMark val="out"/>
        <c:minorTickMark val="none"/>
        <c:tickLblPos val="nextTo"/>
        <c:crossAx val="-210066520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Results!$C$214</c:f>
              <c:strCache>
                <c:ptCount val="1"/>
                <c:pt idx="0">
                  <c:v> Virgin</c:v>
                </c:pt>
              </c:strCache>
            </c:strRef>
          </c:tx>
          <c:invertIfNegative val="0"/>
          <c:cat>
            <c:strRef>
              <c:f>Results!$B$215:$B$226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Results!$C$215:$C$226</c:f>
              <c:numCache>
                <c:formatCode>General</c:formatCode>
                <c:ptCount val="12"/>
                <c:pt idx="0">
                  <c:v>0</c:v>
                </c:pt>
                <c:pt idx="1">
                  <c:v>0</c:v>
                </c:pt>
                <c:pt idx="2">
                  <c:v>0</c:v>
                </c:pt>
                <c:pt idx="3">
                  <c:v>0</c:v>
                </c:pt>
                <c:pt idx="4">
                  <c:v>180.00000000000003</c:v>
                </c:pt>
                <c:pt idx="5">
                  <c:v>0</c:v>
                </c:pt>
                <c:pt idx="6">
                  <c:v>180.00000000000003</c:v>
                </c:pt>
                <c:pt idx="7">
                  <c:v>180.00000000000003</c:v>
                </c:pt>
                <c:pt idx="8">
                  <c:v>0</c:v>
                </c:pt>
                <c:pt idx="9">
                  <c:v>0</c:v>
                </c:pt>
                <c:pt idx="10">
                  <c:v>0</c:v>
                </c:pt>
                <c:pt idx="11">
                  <c:v>300</c:v>
                </c:pt>
              </c:numCache>
            </c:numRef>
          </c:val>
          <c:extLst>
            <c:ext xmlns:c16="http://schemas.microsoft.com/office/drawing/2014/chart" uri="{C3380CC4-5D6E-409C-BE32-E72D297353CC}">
              <c16:uniqueId val="{00000000-A98D-4897-A5EF-9997863CB6DD}"/>
            </c:ext>
          </c:extLst>
        </c:ser>
        <c:ser>
          <c:idx val="1"/>
          <c:order val="1"/>
          <c:tx>
            <c:strRef>
              <c:f>Results!$D$214</c:f>
              <c:strCache>
                <c:ptCount val="1"/>
                <c:pt idx="0">
                  <c:v> Re-pulping</c:v>
                </c:pt>
              </c:strCache>
            </c:strRef>
          </c:tx>
          <c:invertIfNegative val="0"/>
          <c:cat>
            <c:strRef>
              <c:f>Results!$B$215:$B$226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Results!$D$215:$D$226</c:f>
              <c:numCache>
                <c:formatCode>General</c:formatCode>
                <c:ptCount val="12"/>
                <c:pt idx="0">
                  <c:v>300</c:v>
                </c:pt>
                <c:pt idx="1">
                  <c:v>300</c:v>
                </c:pt>
                <c:pt idx="2">
                  <c:v>300</c:v>
                </c:pt>
                <c:pt idx="3">
                  <c:v>300</c:v>
                </c:pt>
                <c:pt idx="4">
                  <c:v>210</c:v>
                </c:pt>
                <c:pt idx="5">
                  <c:v>300</c:v>
                </c:pt>
                <c:pt idx="6">
                  <c:v>210</c:v>
                </c:pt>
                <c:pt idx="7">
                  <c:v>210</c:v>
                </c:pt>
                <c:pt idx="8">
                  <c:v>300</c:v>
                </c:pt>
                <c:pt idx="9">
                  <c:v>300</c:v>
                </c:pt>
                <c:pt idx="10">
                  <c:v>300</c:v>
                </c:pt>
                <c:pt idx="11">
                  <c:v>150</c:v>
                </c:pt>
              </c:numCache>
            </c:numRef>
          </c:val>
          <c:extLst>
            <c:ext xmlns:c16="http://schemas.microsoft.com/office/drawing/2014/chart" uri="{C3380CC4-5D6E-409C-BE32-E72D297353CC}">
              <c16:uniqueId val="{00000001-A98D-4897-A5EF-9997863CB6DD}"/>
            </c:ext>
          </c:extLst>
        </c:ser>
        <c:ser>
          <c:idx val="2"/>
          <c:order val="2"/>
          <c:tx>
            <c:strRef>
              <c:f>Results!$E$214</c:f>
              <c:strCache>
                <c:ptCount val="1"/>
                <c:pt idx="0">
                  <c:v> Paper making</c:v>
                </c:pt>
              </c:strCache>
            </c:strRef>
          </c:tx>
          <c:invertIfNegative val="0"/>
          <c:cat>
            <c:strRef>
              <c:f>Results!$B$215:$B$226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Results!$E$215:$E$226</c:f>
              <c:numCache>
                <c:formatCode>General</c:formatCode>
                <c:ptCount val="12"/>
                <c:pt idx="0">
                  <c:v>1500</c:v>
                </c:pt>
                <c:pt idx="1">
                  <c:v>1500</c:v>
                </c:pt>
                <c:pt idx="2">
                  <c:v>1500</c:v>
                </c:pt>
                <c:pt idx="3">
                  <c:v>1500</c:v>
                </c:pt>
                <c:pt idx="4">
                  <c:v>1500</c:v>
                </c:pt>
                <c:pt idx="5">
                  <c:v>1500</c:v>
                </c:pt>
                <c:pt idx="6">
                  <c:v>1500</c:v>
                </c:pt>
                <c:pt idx="7">
                  <c:v>1500</c:v>
                </c:pt>
                <c:pt idx="8">
                  <c:v>1500</c:v>
                </c:pt>
                <c:pt idx="9">
                  <c:v>1500</c:v>
                </c:pt>
                <c:pt idx="10">
                  <c:v>1500</c:v>
                </c:pt>
                <c:pt idx="11">
                  <c:v>1500</c:v>
                </c:pt>
              </c:numCache>
            </c:numRef>
          </c:val>
          <c:extLst>
            <c:ext xmlns:c16="http://schemas.microsoft.com/office/drawing/2014/chart" uri="{C3380CC4-5D6E-409C-BE32-E72D297353CC}">
              <c16:uniqueId val="{00000002-A98D-4897-A5EF-9997863CB6DD}"/>
            </c:ext>
          </c:extLst>
        </c:ser>
        <c:ser>
          <c:idx val="3"/>
          <c:order val="3"/>
          <c:tx>
            <c:strRef>
              <c:f>Results!$F$214</c:f>
              <c:strCache>
                <c:ptCount val="1"/>
                <c:pt idx="0">
                  <c:v> Waste</c:v>
                </c:pt>
              </c:strCache>
            </c:strRef>
          </c:tx>
          <c:spPr>
            <a:solidFill>
              <a:schemeClr val="tx2"/>
            </a:solidFill>
          </c:spPr>
          <c:invertIfNegative val="0"/>
          <c:cat>
            <c:strRef>
              <c:f>Results!$B$215:$B$226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Results!$F$215:$F$226</c:f>
              <c:numCache>
                <c:formatCode>General</c:formatCode>
                <c:ptCount val="12"/>
                <c:pt idx="0">
                  <c:v>0</c:v>
                </c:pt>
                <c:pt idx="1">
                  <c:v>0</c:v>
                </c:pt>
                <c:pt idx="2">
                  <c:v>0</c:v>
                </c:pt>
                <c:pt idx="3">
                  <c:v>0</c:v>
                </c:pt>
                <c:pt idx="4">
                  <c:v>150.00000000000003</c:v>
                </c:pt>
                <c:pt idx="5">
                  <c:v>150.00000000000003</c:v>
                </c:pt>
                <c:pt idx="6">
                  <c:v>150.00000000000003</c:v>
                </c:pt>
                <c:pt idx="7">
                  <c:v>0</c:v>
                </c:pt>
                <c:pt idx="8">
                  <c:v>0</c:v>
                </c:pt>
                <c:pt idx="9">
                  <c:v>0</c:v>
                </c:pt>
                <c:pt idx="10">
                  <c:v>0</c:v>
                </c:pt>
                <c:pt idx="11">
                  <c:v>250</c:v>
                </c:pt>
              </c:numCache>
            </c:numRef>
          </c:val>
          <c:extLst>
            <c:ext xmlns:c16="http://schemas.microsoft.com/office/drawing/2014/chart" uri="{C3380CC4-5D6E-409C-BE32-E72D297353CC}">
              <c16:uniqueId val="{00000003-A98D-4897-A5EF-9997863CB6DD}"/>
            </c:ext>
          </c:extLst>
        </c:ser>
        <c:ser>
          <c:idx val="4"/>
          <c:order val="4"/>
          <c:tx>
            <c:strRef>
              <c:f>Results!$G$214</c:f>
              <c:strCache>
                <c:ptCount val="1"/>
                <c:pt idx="0">
                  <c:v> Credit/Debit</c:v>
                </c:pt>
              </c:strCache>
            </c:strRef>
          </c:tx>
          <c:spPr>
            <a:solidFill>
              <a:schemeClr val="accent4"/>
            </a:solidFill>
          </c:spPr>
          <c:invertIfNegative val="0"/>
          <c:cat>
            <c:strRef>
              <c:f>Results!$B$215:$B$226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Results!$G$215:$G$226</c:f>
              <c:numCache>
                <c:formatCode>General</c:formatCode>
                <c:ptCount val="12"/>
                <c:pt idx="0">
                  <c:v>0</c:v>
                </c:pt>
                <c:pt idx="1">
                  <c:v>90</c:v>
                </c:pt>
                <c:pt idx="2">
                  <c:v>0</c:v>
                </c:pt>
                <c:pt idx="3">
                  <c:v>0</c:v>
                </c:pt>
                <c:pt idx="4">
                  <c:v>0</c:v>
                </c:pt>
                <c:pt idx="5">
                  <c:v>0</c:v>
                </c:pt>
                <c:pt idx="6">
                  <c:v>0</c:v>
                </c:pt>
                <c:pt idx="7">
                  <c:v>0</c:v>
                </c:pt>
                <c:pt idx="8">
                  <c:v>0</c:v>
                </c:pt>
                <c:pt idx="9">
                  <c:v>0</c:v>
                </c:pt>
                <c:pt idx="10">
                  <c:v>0</c:v>
                </c:pt>
                <c:pt idx="11">
                  <c:v>-250</c:v>
                </c:pt>
              </c:numCache>
            </c:numRef>
          </c:val>
          <c:extLst>
            <c:ext xmlns:c16="http://schemas.microsoft.com/office/drawing/2014/chart" uri="{C3380CC4-5D6E-409C-BE32-E72D297353CC}">
              <c16:uniqueId val="{00000004-A98D-4897-A5EF-9997863CB6DD}"/>
            </c:ext>
          </c:extLst>
        </c:ser>
        <c:dLbls>
          <c:showLegendKey val="0"/>
          <c:showVal val="0"/>
          <c:showCatName val="0"/>
          <c:showSerName val="0"/>
          <c:showPercent val="0"/>
          <c:showBubbleSize val="0"/>
        </c:dLbls>
        <c:gapWidth val="80"/>
        <c:overlap val="100"/>
        <c:axId val="2117875432"/>
        <c:axId val="-2085263336"/>
      </c:barChart>
      <c:catAx>
        <c:axId val="2117875432"/>
        <c:scaling>
          <c:orientation val="minMax"/>
        </c:scaling>
        <c:delete val="0"/>
        <c:axPos val="b"/>
        <c:numFmt formatCode="General" sourceLinked="0"/>
        <c:majorTickMark val="out"/>
        <c:minorTickMark val="none"/>
        <c:tickLblPos val="low"/>
        <c:txPr>
          <a:bodyPr rot="-5400000" vert="horz"/>
          <a:lstStyle/>
          <a:p>
            <a:pPr>
              <a:defRPr b="1"/>
            </a:pPr>
            <a:endParaRPr lang="sv-SE"/>
          </a:p>
        </c:txPr>
        <c:crossAx val="-2085263336"/>
        <c:crosses val="autoZero"/>
        <c:auto val="1"/>
        <c:lblAlgn val="ctr"/>
        <c:lblOffset val="100"/>
        <c:noMultiLvlLbl val="0"/>
      </c:catAx>
      <c:valAx>
        <c:axId val="-2085263336"/>
        <c:scaling>
          <c:orientation val="minMax"/>
        </c:scaling>
        <c:delete val="0"/>
        <c:axPos val="l"/>
        <c:majorGridlines/>
        <c:numFmt formatCode="General" sourceLinked="1"/>
        <c:majorTickMark val="out"/>
        <c:minorTickMark val="none"/>
        <c:tickLblPos val="nextTo"/>
        <c:spPr>
          <a:ln>
            <a:noFill/>
          </a:ln>
        </c:spPr>
        <c:crossAx val="2117875432"/>
        <c:crosses val="autoZero"/>
        <c:crossBetween val="between"/>
      </c:valAx>
    </c:plotArea>
    <c:legend>
      <c:legendPos val="r"/>
      <c:overlay val="0"/>
    </c:legend>
    <c:plotVisOnly val="1"/>
    <c:dispBlanksAs val="gap"/>
    <c:showDLblsOverMax val="0"/>
  </c:chart>
  <c:spPr>
    <a:ln>
      <a:noFill/>
    </a:ln>
  </c:spPr>
  <c:txPr>
    <a:bodyPr/>
    <a:lstStyle/>
    <a:p>
      <a:pPr>
        <a:defRPr sz="1200">
          <a:solidFill>
            <a:sysClr val="windowText" lastClr="000000"/>
          </a:solidFill>
          <a:latin typeface="Arial" pitchFamily="34" charset="0"/>
          <a:cs typeface="Arial" pitchFamily="34" charset="0"/>
        </a:defRPr>
      </a:pPr>
      <a:endParaRPr lang="sv-SE"/>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A99D-4AC7-A77A-1DD656FDBBE1}"/>
              </c:ext>
            </c:extLst>
          </c:dPt>
          <c:dPt>
            <c:idx val="1"/>
            <c:invertIfNegative val="0"/>
            <c:bubble3D val="0"/>
            <c:spPr>
              <a:solidFill>
                <a:srgbClr val="FFFF00"/>
              </a:solidFill>
            </c:spPr>
            <c:extLst>
              <c:ext xmlns:c16="http://schemas.microsoft.com/office/drawing/2014/chart" uri="{C3380CC4-5D6E-409C-BE32-E72D297353CC}">
                <c16:uniqueId val="{00000003-A99D-4AC7-A77A-1DD656FDBBE1}"/>
              </c:ext>
            </c:extLst>
          </c:dPt>
          <c:dPt>
            <c:idx val="2"/>
            <c:invertIfNegative val="0"/>
            <c:bubble3D val="0"/>
            <c:spPr>
              <a:solidFill>
                <a:srgbClr val="FF0000"/>
              </a:solidFill>
            </c:spPr>
            <c:extLst>
              <c:ext xmlns:c16="http://schemas.microsoft.com/office/drawing/2014/chart" uri="{C3380CC4-5D6E-409C-BE32-E72D297353CC}">
                <c16:uniqueId val="{00000005-A99D-4AC7-A77A-1DD656FDBBE1}"/>
              </c:ext>
            </c:extLst>
          </c:dPt>
          <c:dPt>
            <c:idx val="3"/>
            <c:invertIfNegative val="0"/>
            <c:bubble3D val="0"/>
            <c:spPr>
              <a:solidFill>
                <a:schemeClr val="tx2"/>
              </a:solidFill>
            </c:spPr>
            <c:extLst>
              <c:ext xmlns:c16="http://schemas.microsoft.com/office/drawing/2014/chart" uri="{C3380CC4-5D6E-409C-BE32-E72D297353CC}">
                <c16:uniqueId val="{00000007-A99D-4AC7-A77A-1DD656FDBBE1}"/>
              </c:ext>
            </c:extLst>
          </c:dPt>
          <c:dPt>
            <c:idx val="4"/>
            <c:invertIfNegative val="0"/>
            <c:bubble3D val="0"/>
            <c:spPr>
              <a:solidFill>
                <a:schemeClr val="bg2"/>
              </a:solidFill>
            </c:spPr>
            <c:extLst>
              <c:ext xmlns:c16="http://schemas.microsoft.com/office/drawing/2014/chart" uri="{C3380CC4-5D6E-409C-BE32-E72D297353CC}">
                <c16:uniqueId val="{00000009-A99D-4AC7-A77A-1DD656FDBBE1}"/>
              </c:ext>
            </c:extLst>
          </c:dPt>
          <c:dPt>
            <c:idx val="5"/>
            <c:invertIfNegative val="0"/>
            <c:bubble3D val="0"/>
            <c:spPr>
              <a:solidFill>
                <a:srgbClr val="000000"/>
              </a:solidFill>
            </c:spPr>
            <c:extLst>
              <c:ext xmlns:c16="http://schemas.microsoft.com/office/drawing/2014/chart" uri="{C3380CC4-5D6E-409C-BE32-E72D297353CC}">
                <c16:uniqueId val="{0000000B-A99D-4AC7-A77A-1DD656FDBBE1}"/>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'ISO closed loop'!$E$7:$J$7</c:f>
              <c:strCache>
                <c:ptCount val="6"/>
                <c:pt idx="0">
                  <c:v>Virgin</c:v>
                </c:pt>
                <c:pt idx="1">
                  <c:v>Re-pulping</c:v>
                </c:pt>
                <c:pt idx="2">
                  <c:v>Paper making</c:v>
                </c:pt>
                <c:pt idx="3">
                  <c:v>Waste</c:v>
                </c:pt>
                <c:pt idx="4">
                  <c:v>Credit/ Debit</c:v>
                </c:pt>
                <c:pt idx="5">
                  <c:v>Total</c:v>
                </c:pt>
              </c:strCache>
            </c:strRef>
          </c:cat>
          <c:val>
            <c:numRef>
              <c:f>'ISO closed loop'!$E$16:$J$16</c:f>
              <c:numCache>
                <c:formatCode>General</c:formatCode>
                <c:ptCount val="6"/>
                <c:pt idx="0">
                  <c:v>600</c:v>
                </c:pt>
                <c:pt idx="1">
                  <c:v>300</c:v>
                </c:pt>
                <c:pt idx="2">
                  <c:v>1500</c:v>
                </c:pt>
                <c:pt idx="3">
                  <c:v>0</c:v>
                </c:pt>
                <c:pt idx="4">
                  <c:v>-600</c:v>
                </c:pt>
                <c:pt idx="5">
                  <c:v>1800</c:v>
                </c:pt>
              </c:numCache>
            </c:numRef>
          </c:val>
          <c:extLst>
            <c:ext xmlns:c16="http://schemas.microsoft.com/office/drawing/2014/chart" uri="{C3380CC4-5D6E-409C-BE32-E72D297353CC}">
              <c16:uniqueId val="{0000000C-A99D-4AC7-A77A-1DD656FDBBE1}"/>
            </c:ext>
          </c:extLst>
        </c:ser>
        <c:dLbls>
          <c:dLblPos val="outEnd"/>
          <c:showLegendKey val="0"/>
          <c:showVal val="1"/>
          <c:showCatName val="0"/>
          <c:showSerName val="0"/>
          <c:showPercent val="0"/>
          <c:showBubbleSize val="0"/>
        </c:dLbls>
        <c:gapWidth val="150"/>
        <c:axId val="-2100713176"/>
        <c:axId val="-2100721144"/>
      </c:barChart>
      <c:catAx>
        <c:axId val="-2100713176"/>
        <c:scaling>
          <c:orientation val="minMax"/>
        </c:scaling>
        <c:delete val="0"/>
        <c:axPos val="b"/>
        <c:numFmt formatCode="General" sourceLinked="0"/>
        <c:majorTickMark val="out"/>
        <c:minorTickMark val="none"/>
        <c:tickLblPos val="low"/>
        <c:txPr>
          <a:bodyPr rot="-5400000"/>
          <a:lstStyle/>
          <a:p>
            <a:pPr>
              <a:defRPr/>
            </a:pPr>
            <a:endParaRPr lang="sv-SE"/>
          </a:p>
        </c:txPr>
        <c:crossAx val="-2100721144"/>
        <c:crosses val="autoZero"/>
        <c:auto val="1"/>
        <c:lblAlgn val="ctr"/>
        <c:lblOffset val="100"/>
        <c:noMultiLvlLbl val="0"/>
      </c:catAx>
      <c:valAx>
        <c:axId val="-2100721144"/>
        <c:scaling>
          <c:orientation val="minMax"/>
          <c:max val="4000"/>
          <c:min val="-1000"/>
        </c:scaling>
        <c:delete val="0"/>
        <c:axPos val="l"/>
        <c:majorGridlines/>
        <c:numFmt formatCode="General" sourceLinked="1"/>
        <c:majorTickMark val="out"/>
        <c:minorTickMark val="none"/>
        <c:tickLblPos val="nextTo"/>
        <c:crossAx val="-210071317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8001-463A-BFA9-681D1A69D97C}"/>
              </c:ext>
            </c:extLst>
          </c:dPt>
          <c:dPt>
            <c:idx val="1"/>
            <c:invertIfNegative val="0"/>
            <c:bubble3D val="0"/>
            <c:spPr>
              <a:solidFill>
                <a:srgbClr val="FFFF00"/>
              </a:solidFill>
            </c:spPr>
            <c:extLst>
              <c:ext xmlns:c16="http://schemas.microsoft.com/office/drawing/2014/chart" uri="{C3380CC4-5D6E-409C-BE32-E72D297353CC}">
                <c16:uniqueId val="{00000003-8001-463A-BFA9-681D1A69D97C}"/>
              </c:ext>
            </c:extLst>
          </c:dPt>
          <c:dPt>
            <c:idx val="2"/>
            <c:invertIfNegative val="0"/>
            <c:bubble3D val="0"/>
            <c:spPr>
              <a:solidFill>
                <a:srgbClr val="FF0000"/>
              </a:solidFill>
            </c:spPr>
            <c:extLst>
              <c:ext xmlns:c16="http://schemas.microsoft.com/office/drawing/2014/chart" uri="{C3380CC4-5D6E-409C-BE32-E72D297353CC}">
                <c16:uniqueId val="{00000005-8001-463A-BFA9-681D1A69D97C}"/>
              </c:ext>
            </c:extLst>
          </c:dPt>
          <c:dPt>
            <c:idx val="3"/>
            <c:invertIfNegative val="0"/>
            <c:bubble3D val="0"/>
            <c:spPr>
              <a:solidFill>
                <a:schemeClr val="tx2"/>
              </a:solidFill>
            </c:spPr>
            <c:extLst>
              <c:ext xmlns:c16="http://schemas.microsoft.com/office/drawing/2014/chart" uri="{C3380CC4-5D6E-409C-BE32-E72D297353CC}">
                <c16:uniqueId val="{00000007-8001-463A-BFA9-681D1A69D97C}"/>
              </c:ext>
            </c:extLst>
          </c:dPt>
          <c:dPt>
            <c:idx val="4"/>
            <c:invertIfNegative val="0"/>
            <c:bubble3D val="0"/>
            <c:spPr>
              <a:solidFill>
                <a:schemeClr val="bg2"/>
              </a:solidFill>
            </c:spPr>
            <c:extLst>
              <c:ext xmlns:c16="http://schemas.microsoft.com/office/drawing/2014/chart" uri="{C3380CC4-5D6E-409C-BE32-E72D297353CC}">
                <c16:uniqueId val="{00000009-8001-463A-BFA9-681D1A69D97C}"/>
              </c:ext>
            </c:extLst>
          </c:dPt>
          <c:dPt>
            <c:idx val="5"/>
            <c:invertIfNegative val="0"/>
            <c:bubble3D val="0"/>
            <c:spPr>
              <a:solidFill>
                <a:srgbClr val="000000"/>
              </a:solidFill>
            </c:spPr>
            <c:extLst>
              <c:ext xmlns:c16="http://schemas.microsoft.com/office/drawing/2014/chart" uri="{C3380CC4-5D6E-409C-BE32-E72D297353CC}">
                <c16:uniqueId val="{0000000B-8001-463A-BFA9-681D1A69D97C}"/>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'ISO closed loop'!$E$7:$J$7</c:f>
              <c:strCache>
                <c:ptCount val="6"/>
                <c:pt idx="0">
                  <c:v>Virgin</c:v>
                </c:pt>
                <c:pt idx="1">
                  <c:v>Re-pulping</c:v>
                </c:pt>
                <c:pt idx="2">
                  <c:v>Paper making</c:v>
                </c:pt>
                <c:pt idx="3">
                  <c:v>Waste</c:v>
                </c:pt>
                <c:pt idx="4">
                  <c:v>Credit/ Debit</c:v>
                </c:pt>
                <c:pt idx="5">
                  <c:v>Total</c:v>
                </c:pt>
              </c:strCache>
            </c:strRef>
          </c:cat>
          <c:val>
            <c:numRef>
              <c:f>'ISO closed loop'!$E$17:$J$17</c:f>
              <c:numCache>
                <c:formatCode>General</c:formatCode>
                <c:ptCount val="6"/>
                <c:pt idx="0">
                  <c:v>600</c:v>
                </c:pt>
                <c:pt idx="1">
                  <c:v>300</c:v>
                </c:pt>
                <c:pt idx="2">
                  <c:v>1500</c:v>
                </c:pt>
                <c:pt idx="3">
                  <c:v>0</c:v>
                </c:pt>
                <c:pt idx="4">
                  <c:v>-600</c:v>
                </c:pt>
                <c:pt idx="5">
                  <c:v>1800</c:v>
                </c:pt>
              </c:numCache>
            </c:numRef>
          </c:val>
          <c:extLst>
            <c:ext xmlns:c16="http://schemas.microsoft.com/office/drawing/2014/chart" uri="{C3380CC4-5D6E-409C-BE32-E72D297353CC}">
              <c16:uniqueId val="{0000000C-8001-463A-BFA9-681D1A69D97C}"/>
            </c:ext>
          </c:extLst>
        </c:ser>
        <c:dLbls>
          <c:dLblPos val="outEnd"/>
          <c:showLegendKey val="0"/>
          <c:showVal val="1"/>
          <c:showCatName val="0"/>
          <c:showSerName val="0"/>
          <c:showPercent val="0"/>
          <c:showBubbleSize val="0"/>
        </c:dLbls>
        <c:gapWidth val="150"/>
        <c:axId val="-2100756104"/>
        <c:axId val="-2100753016"/>
      </c:barChart>
      <c:catAx>
        <c:axId val="-2100756104"/>
        <c:scaling>
          <c:orientation val="minMax"/>
        </c:scaling>
        <c:delete val="0"/>
        <c:axPos val="b"/>
        <c:numFmt formatCode="General" sourceLinked="0"/>
        <c:majorTickMark val="out"/>
        <c:minorTickMark val="none"/>
        <c:tickLblPos val="low"/>
        <c:txPr>
          <a:bodyPr rot="-5400000"/>
          <a:lstStyle/>
          <a:p>
            <a:pPr>
              <a:defRPr/>
            </a:pPr>
            <a:endParaRPr lang="sv-SE"/>
          </a:p>
        </c:txPr>
        <c:crossAx val="-2100753016"/>
        <c:crosses val="autoZero"/>
        <c:auto val="1"/>
        <c:lblAlgn val="ctr"/>
        <c:lblOffset val="100"/>
        <c:noMultiLvlLbl val="0"/>
      </c:catAx>
      <c:valAx>
        <c:axId val="-2100753016"/>
        <c:scaling>
          <c:orientation val="minMax"/>
          <c:max val="4000"/>
          <c:min val="-1000"/>
        </c:scaling>
        <c:delete val="0"/>
        <c:axPos val="l"/>
        <c:majorGridlines/>
        <c:numFmt formatCode="General" sourceLinked="1"/>
        <c:majorTickMark val="out"/>
        <c:minorTickMark val="none"/>
        <c:tickLblPos val="nextTo"/>
        <c:crossAx val="-2100756104"/>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C93A-400C-9598-E7B24D88404D}"/>
              </c:ext>
            </c:extLst>
          </c:dPt>
          <c:dPt>
            <c:idx val="1"/>
            <c:invertIfNegative val="0"/>
            <c:bubble3D val="0"/>
            <c:spPr>
              <a:solidFill>
                <a:srgbClr val="FFFF00"/>
              </a:solidFill>
            </c:spPr>
            <c:extLst>
              <c:ext xmlns:c16="http://schemas.microsoft.com/office/drawing/2014/chart" uri="{C3380CC4-5D6E-409C-BE32-E72D297353CC}">
                <c16:uniqueId val="{00000003-C93A-400C-9598-E7B24D88404D}"/>
              </c:ext>
            </c:extLst>
          </c:dPt>
          <c:dPt>
            <c:idx val="2"/>
            <c:invertIfNegative val="0"/>
            <c:bubble3D val="0"/>
            <c:spPr>
              <a:solidFill>
                <a:srgbClr val="FF0000"/>
              </a:solidFill>
            </c:spPr>
            <c:extLst>
              <c:ext xmlns:c16="http://schemas.microsoft.com/office/drawing/2014/chart" uri="{C3380CC4-5D6E-409C-BE32-E72D297353CC}">
                <c16:uniqueId val="{00000005-C93A-400C-9598-E7B24D88404D}"/>
              </c:ext>
            </c:extLst>
          </c:dPt>
          <c:dPt>
            <c:idx val="3"/>
            <c:invertIfNegative val="0"/>
            <c:bubble3D val="0"/>
            <c:spPr>
              <a:solidFill>
                <a:schemeClr val="tx2"/>
              </a:solidFill>
            </c:spPr>
            <c:extLst>
              <c:ext xmlns:c16="http://schemas.microsoft.com/office/drawing/2014/chart" uri="{C3380CC4-5D6E-409C-BE32-E72D297353CC}">
                <c16:uniqueId val="{00000007-C93A-400C-9598-E7B24D88404D}"/>
              </c:ext>
            </c:extLst>
          </c:dPt>
          <c:dPt>
            <c:idx val="4"/>
            <c:invertIfNegative val="0"/>
            <c:bubble3D val="0"/>
            <c:spPr>
              <a:solidFill>
                <a:schemeClr val="bg2"/>
              </a:solidFill>
            </c:spPr>
            <c:extLst>
              <c:ext xmlns:c16="http://schemas.microsoft.com/office/drawing/2014/chart" uri="{C3380CC4-5D6E-409C-BE32-E72D297353CC}">
                <c16:uniqueId val="{00000009-C93A-400C-9598-E7B24D88404D}"/>
              </c:ext>
            </c:extLst>
          </c:dPt>
          <c:dPt>
            <c:idx val="5"/>
            <c:invertIfNegative val="0"/>
            <c:bubble3D val="0"/>
            <c:spPr>
              <a:solidFill>
                <a:srgbClr val="000000"/>
              </a:solidFill>
            </c:spPr>
            <c:extLst>
              <c:ext xmlns:c16="http://schemas.microsoft.com/office/drawing/2014/chart" uri="{C3380CC4-5D6E-409C-BE32-E72D297353CC}">
                <c16:uniqueId val="{0000000B-C93A-400C-9598-E7B24D88404D}"/>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'BPX open loop'!$E$7:$J$7</c:f>
              <c:strCache>
                <c:ptCount val="6"/>
                <c:pt idx="0">
                  <c:v>Virgin</c:v>
                </c:pt>
                <c:pt idx="1">
                  <c:v>Re-pulping</c:v>
                </c:pt>
                <c:pt idx="2">
                  <c:v>Paper making</c:v>
                </c:pt>
                <c:pt idx="3">
                  <c:v>Waste</c:v>
                </c:pt>
                <c:pt idx="4">
                  <c:v>Credit/ Debit</c:v>
                </c:pt>
                <c:pt idx="5">
                  <c:v>Total</c:v>
                </c:pt>
              </c:strCache>
            </c:strRef>
          </c:cat>
          <c:val>
            <c:numRef>
              <c:f>'BPX open loop'!$E$9:$J$9</c:f>
              <c:numCache>
                <c:formatCode>General</c:formatCode>
                <c:ptCount val="6"/>
                <c:pt idx="0">
                  <c:v>180.00000000000003</c:v>
                </c:pt>
                <c:pt idx="1">
                  <c:v>210</c:v>
                </c:pt>
                <c:pt idx="2">
                  <c:v>1500</c:v>
                </c:pt>
                <c:pt idx="3">
                  <c:v>150.00000000000003</c:v>
                </c:pt>
                <c:pt idx="4">
                  <c:v>0</c:v>
                </c:pt>
                <c:pt idx="5">
                  <c:v>2040</c:v>
                </c:pt>
              </c:numCache>
            </c:numRef>
          </c:val>
          <c:extLst>
            <c:ext xmlns:c16="http://schemas.microsoft.com/office/drawing/2014/chart" uri="{C3380CC4-5D6E-409C-BE32-E72D297353CC}">
              <c16:uniqueId val="{0000000C-C93A-400C-9598-E7B24D88404D}"/>
            </c:ext>
          </c:extLst>
        </c:ser>
        <c:dLbls>
          <c:dLblPos val="outEnd"/>
          <c:showLegendKey val="0"/>
          <c:showVal val="1"/>
          <c:showCatName val="0"/>
          <c:showSerName val="0"/>
          <c:showPercent val="0"/>
          <c:showBubbleSize val="0"/>
        </c:dLbls>
        <c:gapWidth val="150"/>
        <c:axId val="-2100835896"/>
        <c:axId val="-2100838104"/>
      </c:barChart>
      <c:catAx>
        <c:axId val="-2100835896"/>
        <c:scaling>
          <c:orientation val="minMax"/>
        </c:scaling>
        <c:delete val="0"/>
        <c:axPos val="b"/>
        <c:numFmt formatCode="General" sourceLinked="0"/>
        <c:majorTickMark val="out"/>
        <c:minorTickMark val="none"/>
        <c:tickLblPos val="low"/>
        <c:txPr>
          <a:bodyPr rot="-5400000"/>
          <a:lstStyle/>
          <a:p>
            <a:pPr>
              <a:defRPr/>
            </a:pPr>
            <a:endParaRPr lang="sv-SE"/>
          </a:p>
        </c:txPr>
        <c:crossAx val="-2100838104"/>
        <c:crosses val="autoZero"/>
        <c:auto val="1"/>
        <c:lblAlgn val="ctr"/>
        <c:lblOffset val="100"/>
        <c:noMultiLvlLbl val="0"/>
      </c:catAx>
      <c:valAx>
        <c:axId val="-2100838104"/>
        <c:scaling>
          <c:orientation val="minMax"/>
          <c:max val="4000"/>
          <c:min val="-1000"/>
        </c:scaling>
        <c:delete val="0"/>
        <c:axPos val="l"/>
        <c:majorGridlines/>
        <c:numFmt formatCode="General" sourceLinked="1"/>
        <c:majorTickMark val="out"/>
        <c:minorTickMark val="none"/>
        <c:tickLblPos val="nextTo"/>
        <c:crossAx val="-210083589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96E7-4D30-ABA2-D0D979AC47AE}"/>
              </c:ext>
            </c:extLst>
          </c:dPt>
          <c:dPt>
            <c:idx val="1"/>
            <c:invertIfNegative val="0"/>
            <c:bubble3D val="0"/>
            <c:spPr>
              <a:solidFill>
                <a:srgbClr val="FFFF00"/>
              </a:solidFill>
            </c:spPr>
            <c:extLst>
              <c:ext xmlns:c16="http://schemas.microsoft.com/office/drawing/2014/chart" uri="{C3380CC4-5D6E-409C-BE32-E72D297353CC}">
                <c16:uniqueId val="{00000003-96E7-4D30-ABA2-D0D979AC47AE}"/>
              </c:ext>
            </c:extLst>
          </c:dPt>
          <c:dPt>
            <c:idx val="2"/>
            <c:invertIfNegative val="0"/>
            <c:bubble3D val="0"/>
            <c:spPr>
              <a:solidFill>
                <a:srgbClr val="FF0000"/>
              </a:solidFill>
            </c:spPr>
            <c:extLst>
              <c:ext xmlns:c16="http://schemas.microsoft.com/office/drawing/2014/chart" uri="{C3380CC4-5D6E-409C-BE32-E72D297353CC}">
                <c16:uniqueId val="{00000005-96E7-4D30-ABA2-D0D979AC47AE}"/>
              </c:ext>
            </c:extLst>
          </c:dPt>
          <c:dPt>
            <c:idx val="3"/>
            <c:invertIfNegative val="0"/>
            <c:bubble3D val="0"/>
            <c:spPr>
              <a:solidFill>
                <a:schemeClr val="tx2"/>
              </a:solidFill>
            </c:spPr>
            <c:extLst>
              <c:ext xmlns:c16="http://schemas.microsoft.com/office/drawing/2014/chart" uri="{C3380CC4-5D6E-409C-BE32-E72D297353CC}">
                <c16:uniqueId val="{00000007-96E7-4D30-ABA2-D0D979AC47AE}"/>
              </c:ext>
            </c:extLst>
          </c:dPt>
          <c:dPt>
            <c:idx val="4"/>
            <c:invertIfNegative val="0"/>
            <c:bubble3D val="0"/>
            <c:spPr>
              <a:solidFill>
                <a:schemeClr val="bg2"/>
              </a:solidFill>
            </c:spPr>
            <c:extLst>
              <c:ext xmlns:c16="http://schemas.microsoft.com/office/drawing/2014/chart" uri="{C3380CC4-5D6E-409C-BE32-E72D297353CC}">
                <c16:uniqueId val="{00000009-96E7-4D30-ABA2-D0D979AC47AE}"/>
              </c:ext>
            </c:extLst>
          </c:dPt>
          <c:dPt>
            <c:idx val="5"/>
            <c:invertIfNegative val="0"/>
            <c:bubble3D val="0"/>
            <c:spPr>
              <a:solidFill>
                <a:srgbClr val="000000"/>
              </a:solidFill>
            </c:spPr>
            <c:extLst>
              <c:ext xmlns:c16="http://schemas.microsoft.com/office/drawing/2014/chart" uri="{C3380CC4-5D6E-409C-BE32-E72D297353CC}">
                <c16:uniqueId val="{0000000B-96E7-4D30-ABA2-D0D979AC47AE}"/>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'BPX open loop'!$E$7:$J$7</c:f>
              <c:strCache>
                <c:ptCount val="6"/>
                <c:pt idx="0">
                  <c:v>Virgin</c:v>
                </c:pt>
                <c:pt idx="1">
                  <c:v>Re-pulping</c:v>
                </c:pt>
                <c:pt idx="2">
                  <c:v>Paper making</c:v>
                </c:pt>
                <c:pt idx="3">
                  <c:v>Waste</c:v>
                </c:pt>
                <c:pt idx="4">
                  <c:v>Credit/ Debit</c:v>
                </c:pt>
                <c:pt idx="5">
                  <c:v>Total</c:v>
                </c:pt>
              </c:strCache>
            </c:strRef>
          </c:cat>
          <c:val>
            <c:numRef>
              <c:f>'BPX open loop'!$E$10:$J$10</c:f>
              <c:numCache>
                <c:formatCode>General</c:formatCode>
                <c:ptCount val="6"/>
                <c:pt idx="0">
                  <c:v>180.00000000000003</c:v>
                </c:pt>
                <c:pt idx="1">
                  <c:v>210</c:v>
                </c:pt>
                <c:pt idx="2">
                  <c:v>1500</c:v>
                </c:pt>
                <c:pt idx="3">
                  <c:v>150.00000000000003</c:v>
                </c:pt>
                <c:pt idx="4">
                  <c:v>0</c:v>
                </c:pt>
                <c:pt idx="5">
                  <c:v>2040</c:v>
                </c:pt>
              </c:numCache>
            </c:numRef>
          </c:val>
          <c:extLst>
            <c:ext xmlns:c16="http://schemas.microsoft.com/office/drawing/2014/chart" uri="{C3380CC4-5D6E-409C-BE32-E72D297353CC}">
              <c16:uniqueId val="{0000000C-96E7-4D30-ABA2-D0D979AC47AE}"/>
            </c:ext>
          </c:extLst>
        </c:ser>
        <c:dLbls>
          <c:showLegendKey val="0"/>
          <c:showVal val="0"/>
          <c:showCatName val="0"/>
          <c:showSerName val="0"/>
          <c:showPercent val="0"/>
          <c:showBubbleSize val="0"/>
        </c:dLbls>
        <c:gapWidth val="150"/>
        <c:axId val="-2100875768"/>
        <c:axId val="-2100876344"/>
      </c:barChart>
      <c:catAx>
        <c:axId val="-2100875768"/>
        <c:scaling>
          <c:orientation val="minMax"/>
        </c:scaling>
        <c:delete val="0"/>
        <c:axPos val="b"/>
        <c:numFmt formatCode="General" sourceLinked="0"/>
        <c:majorTickMark val="out"/>
        <c:minorTickMark val="none"/>
        <c:tickLblPos val="low"/>
        <c:txPr>
          <a:bodyPr rot="-5400000"/>
          <a:lstStyle/>
          <a:p>
            <a:pPr>
              <a:defRPr/>
            </a:pPr>
            <a:endParaRPr lang="sv-SE"/>
          </a:p>
        </c:txPr>
        <c:crossAx val="-2100876344"/>
        <c:crosses val="autoZero"/>
        <c:auto val="1"/>
        <c:lblAlgn val="ctr"/>
        <c:lblOffset val="100"/>
        <c:noMultiLvlLbl val="0"/>
      </c:catAx>
      <c:valAx>
        <c:axId val="-2100876344"/>
        <c:scaling>
          <c:orientation val="minMax"/>
          <c:max val="4000"/>
          <c:min val="-1000"/>
        </c:scaling>
        <c:delete val="0"/>
        <c:axPos val="l"/>
        <c:majorGridlines/>
        <c:numFmt formatCode="General" sourceLinked="1"/>
        <c:majorTickMark val="out"/>
        <c:minorTickMark val="none"/>
        <c:tickLblPos val="nextTo"/>
        <c:crossAx val="-210087576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F356-4ACA-B0C3-007B55DBF0E2}"/>
              </c:ext>
            </c:extLst>
          </c:dPt>
          <c:dPt>
            <c:idx val="1"/>
            <c:invertIfNegative val="0"/>
            <c:bubble3D val="0"/>
            <c:spPr>
              <a:solidFill>
                <a:srgbClr val="FFFF00"/>
              </a:solidFill>
            </c:spPr>
            <c:extLst>
              <c:ext xmlns:c16="http://schemas.microsoft.com/office/drawing/2014/chart" uri="{C3380CC4-5D6E-409C-BE32-E72D297353CC}">
                <c16:uniqueId val="{00000003-F356-4ACA-B0C3-007B55DBF0E2}"/>
              </c:ext>
            </c:extLst>
          </c:dPt>
          <c:dPt>
            <c:idx val="2"/>
            <c:invertIfNegative val="0"/>
            <c:bubble3D val="0"/>
            <c:spPr>
              <a:solidFill>
                <a:srgbClr val="FF0000"/>
              </a:solidFill>
            </c:spPr>
            <c:extLst>
              <c:ext xmlns:c16="http://schemas.microsoft.com/office/drawing/2014/chart" uri="{C3380CC4-5D6E-409C-BE32-E72D297353CC}">
                <c16:uniqueId val="{00000005-F356-4ACA-B0C3-007B55DBF0E2}"/>
              </c:ext>
            </c:extLst>
          </c:dPt>
          <c:dPt>
            <c:idx val="3"/>
            <c:invertIfNegative val="0"/>
            <c:bubble3D val="0"/>
            <c:spPr>
              <a:solidFill>
                <a:schemeClr val="tx2"/>
              </a:solidFill>
            </c:spPr>
            <c:extLst>
              <c:ext xmlns:c16="http://schemas.microsoft.com/office/drawing/2014/chart" uri="{C3380CC4-5D6E-409C-BE32-E72D297353CC}">
                <c16:uniqueId val="{00000007-F356-4ACA-B0C3-007B55DBF0E2}"/>
              </c:ext>
            </c:extLst>
          </c:dPt>
          <c:dPt>
            <c:idx val="4"/>
            <c:invertIfNegative val="0"/>
            <c:bubble3D val="0"/>
            <c:spPr>
              <a:solidFill>
                <a:schemeClr val="bg2"/>
              </a:solidFill>
            </c:spPr>
            <c:extLst>
              <c:ext xmlns:c16="http://schemas.microsoft.com/office/drawing/2014/chart" uri="{C3380CC4-5D6E-409C-BE32-E72D297353CC}">
                <c16:uniqueId val="{00000009-F356-4ACA-B0C3-007B55DBF0E2}"/>
              </c:ext>
            </c:extLst>
          </c:dPt>
          <c:dPt>
            <c:idx val="5"/>
            <c:invertIfNegative val="0"/>
            <c:bubble3D val="0"/>
            <c:spPr>
              <a:solidFill>
                <a:srgbClr val="000000"/>
              </a:solidFill>
            </c:spPr>
            <c:extLst>
              <c:ext xmlns:c16="http://schemas.microsoft.com/office/drawing/2014/chart" uri="{C3380CC4-5D6E-409C-BE32-E72D297353CC}">
                <c16:uniqueId val="{0000000B-F356-4ACA-B0C3-007B55DBF0E2}"/>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'BPX open loop'!$E$7:$J$7</c:f>
              <c:strCache>
                <c:ptCount val="6"/>
                <c:pt idx="0">
                  <c:v>Virgin</c:v>
                </c:pt>
                <c:pt idx="1">
                  <c:v>Re-pulping</c:v>
                </c:pt>
                <c:pt idx="2">
                  <c:v>Paper making</c:v>
                </c:pt>
                <c:pt idx="3">
                  <c:v>Waste</c:v>
                </c:pt>
                <c:pt idx="4">
                  <c:v>Credit/ Debit</c:v>
                </c:pt>
                <c:pt idx="5">
                  <c:v>Total</c:v>
                </c:pt>
              </c:strCache>
            </c:strRef>
          </c:cat>
          <c:val>
            <c:numRef>
              <c:f>'BPX open loop'!$E$11:$J$11</c:f>
              <c:numCache>
                <c:formatCode>General</c:formatCode>
                <c:ptCount val="6"/>
                <c:pt idx="0">
                  <c:v>180.00000000000003</c:v>
                </c:pt>
                <c:pt idx="1">
                  <c:v>210</c:v>
                </c:pt>
                <c:pt idx="2">
                  <c:v>1500</c:v>
                </c:pt>
                <c:pt idx="3">
                  <c:v>150.00000000000003</c:v>
                </c:pt>
                <c:pt idx="4">
                  <c:v>0</c:v>
                </c:pt>
                <c:pt idx="5">
                  <c:v>2040</c:v>
                </c:pt>
              </c:numCache>
            </c:numRef>
          </c:val>
          <c:extLst>
            <c:ext xmlns:c16="http://schemas.microsoft.com/office/drawing/2014/chart" uri="{C3380CC4-5D6E-409C-BE32-E72D297353CC}">
              <c16:uniqueId val="{0000000C-F356-4ACA-B0C3-007B55DBF0E2}"/>
            </c:ext>
          </c:extLst>
        </c:ser>
        <c:dLbls>
          <c:showLegendKey val="0"/>
          <c:showVal val="0"/>
          <c:showCatName val="0"/>
          <c:showSerName val="0"/>
          <c:showPercent val="0"/>
          <c:showBubbleSize val="0"/>
        </c:dLbls>
        <c:gapWidth val="150"/>
        <c:axId val="-2100909464"/>
        <c:axId val="-2100914024"/>
      </c:barChart>
      <c:catAx>
        <c:axId val="-2100909464"/>
        <c:scaling>
          <c:orientation val="minMax"/>
        </c:scaling>
        <c:delete val="0"/>
        <c:axPos val="b"/>
        <c:numFmt formatCode="General" sourceLinked="0"/>
        <c:majorTickMark val="out"/>
        <c:minorTickMark val="none"/>
        <c:tickLblPos val="low"/>
        <c:txPr>
          <a:bodyPr rot="-5400000"/>
          <a:lstStyle/>
          <a:p>
            <a:pPr>
              <a:defRPr/>
            </a:pPr>
            <a:endParaRPr lang="sv-SE"/>
          </a:p>
        </c:txPr>
        <c:crossAx val="-2100914024"/>
        <c:crosses val="autoZero"/>
        <c:auto val="1"/>
        <c:lblAlgn val="ctr"/>
        <c:lblOffset val="100"/>
        <c:noMultiLvlLbl val="0"/>
      </c:catAx>
      <c:valAx>
        <c:axId val="-2100914024"/>
        <c:scaling>
          <c:orientation val="minMax"/>
          <c:max val="4000"/>
          <c:min val="-1000"/>
        </c:scaling>
        <c:delete val="0"/>
        <c:axPos val="l"/>
        <c:majorGridlines/>
        <c:numFmt formatCode="General" sourceLinked="1"/>
        <c:majorTickMark val="out"/>
        <c:minorTickMark val="none"/>
        <c:tickLblPos val="nextTo"/>
        <c:crossAx val="-2100909464"/>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38A0-4F0F-B169-0CEA99DC963B}"/>
              </c:ext>
            </c:extLst>
          </c:dPt>
          <c:dPt>
            <c:idx val="1"/>
            <c:invertIfNegative val="0"/>
            <c:bubble3D val="0"/>
            <c:spPr>
              <a:solidFill>
                <a:srgbClr val="FFFF00"/>
              </a:solidFill>
            </c:spPr>
            <c:extLst>
              <c:ext xmlns:c16="http://schemas.microsoft.com/office/drawing/2014/chart" uri="{C3380CC4-5D6E-409C-BE32-E72D297353CC}">
                <c16:uniqueId val="{00000003-38A0-4F0F-B169-0CEA99DC963B}"/>
              </c:ext>
            </c:extLst>
          </c:dPt>
          <c:dPt>
            <c:idx val="2"/>
            <c:invertIfNegative val="0"/>
            <c:bubble3D val="0"/>
            <c:spPr>
              <a:solidFill>
                <a:srgbClr val="FF0000"/>
              </a:solidFill>
            </c:spPr>
            <c:extLst>
              <c:ext xmlns:c16="http://schemas.microsoft.com/office/drawing/2014/chart" uri="{C3380CC4-5D6E-409C-BE32-E72D297353CC}">
                <c16:uniqueId val="{00000005-38A0-4F0F-B169-0CEA99DC963B}"/>
              </c:ext>
            </c:extLst>
          </c:dPt>
          <c:dPt>
            <c:idx val="3"/>
            <c:invertIfNegative val="0"/>
            <c:bubble3D val="0"/>
            <c:spPr>
              <a:solidFill>
                <a:schemeClr val="tx2"/>
              </a:solidFill>
            </c:spPr>
            <c:extLst>
              <c:ext xmlns:c16="http://schemas.microsoft.com/office/drawing/2014/chart" uri="{C3380CC4-5D6E-409C-BE32-E72D297353CC}">
                <c16:uniqueId val="{00000007-38A0-4F0F-B169-0CEA99DC963B}"/>
              </c:ext>
            </c:extLst>
          </c:dPt>
          <c:dPt>
            <c:idx val="4"/>
            <c:invertIfNegative val="0"/>
            <c:bubble3D val="0"/>
            <c:spPr>
              <a:solidFill>
                <a:schemeClr val="bg2"/>
              </a:solidFill>
            </c:spPr>
            <c:extLst>
              <c:ext xmlns:c16="http://schemas.microsoft.com/office/drawing/2014/chart" uri="{C3380CC4-5D6E-409C-BE32-E72D297353CC}">
                <c16:uniqueId val="{00000009-38A0-4F0F-B169-0CEA99DC963B}"/>
              </c:ext>
            </c:extLst>
          </c:dPt>
          <c:dPt>
            <c:idx val="5"/>
            <c:invertIfNegative val="0"/>
            <c:bubble3D val="0"/>
            <c:spPr>
              <a:solidFill>
                <a:srgbClr val="000000"/>
              </a:solidFill>
            </c:spPr>
            <c:extLst>
              <c:ext xmlns:c16="http://schemas.microsoft.com/office/drawing/2014/chart" uri="{C3380CC4-5D6E-409C-BE32-E72D297353CC}">
                <c16:uniqueId val="{0000000B-38A0-4F0F-B169-0CEA99DC963B}"/>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'BPX open loop'!$E$7:$J$7</c:f>
              <c:strCache>
                <c:ptCount val="6"/>
                <c:pt idx="0">
                  <c:v>Virgin</c:v>
                </c:pt>
                <c:pt idx="1">
                  <c:v>Re-pulping</c:v>
                </c:pt>
                <c:pt idx="2">
                  <c:v>Paper making</c:v>
                </c:pt>
                <c:pt idx="3">
                  <c:v>Waste</c:v>
                </c:pt>
                <c:pt idx="4">
                  <c:v>Credit/ Debit</c:v>
                </c:pt>
                <c:pt idx="5">
                  <c:v>Total</c:v>
                </c:pt>
              </c:strCache>
            </c:strRef>
          </c:cat>
          <c:val>
            <c:numRef>
              <c:f>'BPX open loop'!$E$12:$J$12</c:f>
              <c:numCache>
                <c:formatCode>General</c:formatCode>
                <c:ptCount val="6"/>
                <c:pt idx="0">
                  <c:v>180.00000000000003</c:v>
                </c:pt>
                <c:pt idx="1">
                  <c:v>210</c:v>
                </c:pt>
                <c:pt idx="2">
                  <c:v>1500</c:v>
                </c:pt>
                <c:pt idx="3">
                  <c:v>150.00000000000003</c:v>
                </c:pt>
                <c:pt idx="4">
                  <c:v>0</c:v>
                </c:pt>
                <c:pt idx="5">
                  <c:v>2040</c:v>
                </c:pt>
              </c:numCache>
            </c:numRef>
          </c:val>
          <c:extLst>
            <c:ext xmlns:c16="http://schemas.microsoft.com/office/drawing/2014/chart" uri="{C3380CC4-5D6E-409C-BE32-E72D297353CC}">
              <c16:uniqueId val="{0000000C-38A0-4F0F-B169-0CEA99DC963B}"/>
            </c:ext>
          </c:extLst>
        </c:ser>
        <c:dLbls>
          <c:dLblPos val="outEnd"/>
          <c:showLegendKey val="0"/>
          <c:showVal val="1"/>
          <c:showCatName val="0"/>
          <c:showSerName val="0"/>
          <c:showPercent val="0"/>
          <c:showBubbleSize val="0"/>
        </c:dLbls>
        <c:gapWidth val="150"/>
        <c:axId val="-2100955512"/>
        <c:axId val="-2100963224"/>
      </c:barChart>
      <c:catAx>
        <c:axId val="-2100955512"/>
        <c:scaling>
          <c:orientation val="minMax"/>
        </c:scaling>
        <c:delete val="0"/>
        <c:axPos val="b"/>
        <c:numFmt formatCode="General" sourceLinked="0"/>
        <c:majorTickMark val="out"/>
        <c:minorTickMark val="none"/>
        <c:tickLblPos val="low"/>
        <c:txPr>
          <a:bodyPr rot="-5400000"/>
          <a:lstStyle/>
          <a:p>
            <a:pPr>
              <a:defRPr/>
            </a:pPr>
            <a:endParaRPr lang="sv-SE"/>
          </a:p>
        </c:txPr>
        <c:crossAx val="-2100963224"/>
        <c:crosses val="autoZero"/>
        <c:auto val="1"/>
        <c:lblAlgn val="ctr"/>
        <c:lblOffset val="100"/>
        <c:noMultiLvlLbl val="0"/>
      </c:catAx>
      <c:valAx>
        <c:axId val="-2100963224"/>
        <c:scaling>
          <c:orientation val="minMax"/>
          <c:max val="4000"/>
          <c:min val="-1000"/>
        </c:scaling>
        <c:delete val="0"/>
        <c:axPos val="l"/>
        <c:majorGridlines/>
        <c:numFmt formatCode="General" sourceLinked="1"/>
        <c:majorTickMark val="out"/>
        <c:minorTickMark val="none"/>
        <c:tickLblPos val="nextTo"/>
        <c:crossAx val="-210095551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82A2-4BB4-9049-594F8B10E908}"/>
              </c:ext>
            </c:extLst>
          </c:dPt>
          <c:dPt>
            <c:idx val="1"/>
            <c:invertIfNegative val="0"/>
            <c:bubble3D val="0"/>
            <c:spPr>
              <a:solidFill>
                <a:srgbClr val="FFFF00"/>
              </a:solidFill>
            </c:spPr>
            <c:extLst>
              <c:ext xmlns:c16="http://schemas.microsoft.com/office/drawing/2014/chart" uri="{C3380CC4-5D6E-409C-BE32-E72D297353CC}">
                <c16:uniqueId val="{00000003-82A2-4BB4-9049-594F8B10E908}"/>
              </c:ext>
            </c:extLst>
          </c:dPt>
          <c:dPt>
            <c:idx val="2"/>
            <c:invertIfNegative val="0"/>
            <c:bubble3D val="0"/>
            <c:spPr>
              <a:solidFill>
                <a:srgbClr val="FF0000"/>
              </a:solidFill>
            </c:spPr>
            <c:extLst>
              <c:ext xmlns:c16="http://schemas.microsoft.com/office/drawing/2014/chart" uri="{C3380CC4-5D6E-409C-BE32-E72D297353CC}">
                <c16:uniqueId val="{00000005-82A2-4BB4-9049-594F8B10E908}"/>
              </c:ext>
            </c:extLst>
          </c:dPt>
          <c:dPt>
            <c:idx val="3"/>
            <c:invertIfNegative val="0"/>
            <c:bubble3D val="0"/>
            <c:spPr>
              <a:solidFill>
                <a:schemeClr val="tx2"/>
              </a:solidFill>
            </c:spPr>
            <c:extLst>
              <c:ext xmlns:c16="http://schemas.microsoft.com/office/drawing/2014/chart" uri="{C3380CC4-5D6E-409C-BE32-E72D297353CC}">
                <c16:uniqueId val="{00000007-82A2-4BB4-9049-594F8B10E908}"/>
              </c:ext>
            </c:extLst>
          </c:dPt>
          <c:dPt>
            <c:idx val="4"/>
            <c:invertIfNegative val="0"/>
            <c:bubble3D val="0"/>
            <c:spPr>
              <a:solidFill>
                <a:schemeClr val="bg2"/>
              </a:solidFill>
            </c:spPr>
            <c:extLst>
              <c:ext xmlns:c16="http://schemas.microsoft.com/office/drawing/2014/chart" uri="{C3380CC4-5D6E-409C-BE32-E72D297353CC}">
                <c16:uniqueId val="{00000009-82A2-4BB4-9049-594F8B10E908}"/>
              </c:ext>
            </c:extLst>
          </c:dPt>
          <c:dPt>
            <c:idx val="5"/>
            <c:invertIfNegative val="0"/>
            <c:bubble3D val="0"/>
            <c:spPr>
              <a:solidFill>
                <a:srgbClr val="000000"/>
              </a:solidFill>
            </c:spPr>
            <c:extLst>
              <c:ext xmlns:c16="http://schemas.microsoft.com/office/drawing/2014/chart" uri="{C3380CC4-5D6E-409C-BE32-E72D297353CC}">
                <c16:uniqueId val="{0000000B-82A2-4BB4-9049-594F8B10E908}"/>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'BPX open loop'!$E$7:$J$7</c:f>
              <c:strCache>
                <c:ptCount val="6"/>
                <c:pt idx="0">
                  <c:v>Virgin</c:v>
                </c:pt>
                <c:pt idx="1">
                  <c:v>Re-pulping</c:v>
                </c:pt>
                <c:pt idx="2">
                  <c:v>Paper making</c:v>
                </c:pt>
                <c:pt idx="3">
                  <c:v>Waste</c:v>
                </c:pt>
                <c:pt idx="4">
                  <c:v>Credit/ Debit</c:v>
                </c:pt>
                <c:pt idx="5">
                  <c:v>Total</c:v>
                </c:pt>
              </c:strCache>
            </c:strRef>
          </c:cat>
          <c:val>
            <c:numRef>
              <c:f>'BPX open loop'!$E$13:$J$13</c:f>
              <c:numCache>
                <c:formatCode>General</c:formatCode>
                <c:ptCount val="6"/>
                <c:pt idx="0">
                  <c:v>180.00000000000003</c:v>
                </c:pt>
                <c:pt idx="1">
                  <c:v>210</c:v>
                </c:pt>
                <c:pt idx="2">
                  <c:v>1500</c:v>
                </c:pt>
                <c:pt idx="3">
                  <c:v>150.00000000000003</c:v>
                </c:pt>
                <c:pt idx="4">
                  <c:v>0</c:v>
                </c:pt>
                <c:pt idx="5">
                  <c:v>2040</c:v>
                </c:pt>
              </c:numCache>
            </c:numRef>
          </c:val>
          <c:extLst>
            <c:ext xmlns:c16="http://schemas.microsoft.com/office/drawing/2014/chart" uri="{C3380CC4-5D6E-409C-BE32-E72D297353CC}">
              <c16:uniqueId val="{0000000C-82A2-4BB4-9049-594F8B10E908}"/>
            </c:ext>
          </c:extLst>
        </c:ser>
        <c:dLbls>
          <c:dLblPos val="outEnd"/>
          <c:showLegendKey val="0"/>
          <c:showVal val="1"/>
          <c:showCatName val="0"/>
          <c:showSerName val="0"/>
          <c:showPercent val="0"/>
          <c:showBubbleSize val="0"/>
        </c:dLbls>
        <c:gapWidth val="150"/>
        <c:axId val="-2101019480"/>
        <c:axId val="-2101016392"/>
      </c:barChart>
      <c:catAx>
        <c:axId val="-2101019480"/>
        <c:scaling>
          <c:orientation val="minMax"/>
        </c:scaling>
        <c:delete val="0"/>
        <c:axPos val="b"/>
        <c:numFmt formatCode="General" sourceLinked="0"/>
        <c:majorTickMark val="out"/>
        <c:minorTickMark val="none"/>
        <c:tickLblPos val="low"/>
        <c:txPr>
          <a:bodyPr rot="-5400000"/>
          <a:lstStyle/>
          <a:p>
            <a:pPr>
              <a:defRPr/>
            </a:pPr>
            <a:endParaRPr lang="sv-SE"/>
          </a:p>
        </c:txPr>
        <c:crossAx val="-2101016392"/>
        <c:crosses val="autoZero"/>
        <c:auto val="1"/>
        <c:lblAlgn val="ctr"/>
        <c:lblOffset val="100"/>
        <c:noMultiLvlLbl val="0"/>
      </c:catAx>
      <c:valAx>
        <c:axId val="-2101016392"/>
        <c:scaling>
          <c:orientation val="minMax"/>
          <c:max val="4000"/>
          <c:min val="-1000"/>
        </c:scaling>
        <c:delete val="0"/>
        <c:axPos val="l"/>
        <c:majorGridlines/>
        <c:numFmt formatCode="General" sourceLinked="1"/>
        <c:majorTickMark val="out"/>
        <c:minorTickMark val="none"/>
        <c:tickLblPos val="nextTo"/>
        <c:crossAx val="-2101019480"/>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2E17-4355-B969-A900D2DFDAE8}"/>
              </c:ext>
            </c:extLst>
          </c:dPt>
          <c:dPt>
            <c:idx val="1"/>
            <c:invertIfNegative val="0"/>
            <c:bubble3D val="0"/>
            <c:spPr>
              <a:solidFill>
                <a:srgbClr val="FFFF00"/>
              </a:solidFill>
            </c:spPr>
            <c:extLst>
              <c:ext xmlns:c16="http://schemas.microsoft.com/office/drawing/2014/chart" uri="{C3380CC4-5D6E-409C-BE32-E72D297353CC}">
                <c16:uniqueId val="{00000003-2E17-4355-B969-A900D2DFDAE8}"/>
              </c:ext>
            </c:extLst>
          </c:dPt>
          <c:dPt>
            <c:idx val="2"/>
            <c:invertIfNegative val="0"/>
            <c:bubble3D val="0"/>
            <c:spPr>
              <a:solidFill>
                <a:srgbClr val="FF0000"/>
              </a:solidFill>
            </c:spPr>
            <c:extLst>
              <c:ext xmlns:c16="http://schemas.microsoft.com/office/drawing/2014/chart" uri="{C3380CC4-5D6E-409C-BE32-E72D297353CC}">
                <c16:uniqueId val="{00000005-2E17-4355-B969-A900D2DFDAE8}"/>
              </c:ext>
            </c:extLst>
          </c:dPt>
          <c:dPt>
            <c:idx val="3"/>
            <c:invertIfNegative val="0"/>
            <c:bubble3D val="0"/>
            <c:spPr>
              <a:solidFill>
                <a:schemeClr val="tx2"/>
              </a:solidFill>
            </c:spPr>
            <c:extLst>
              <c:ext xmlns:c16="http://schemas.microsoft.com/office/drawing/2014/chart" uri="{C3380CC4-5D6E-409C-BE32-E72D297353CC}">
                <c16:uniqueId val="{00000007-2E17-4355-B969-A900D2DFDAE8}"/>
              </c:ext>
            </c:extLst>
          </c:dPt>
          <c:dPt>
            <c:idx val="4"/>
            <c:invertIfNegative val="0"/>
            <c:bubble3D val="0"/>
            <c:spPr>
              <a:solidFill>
                <a:schemeClr val="bg2"/>
              </a:solidFill>
            </c:spPr>
            <c:extLst>
              <c:ext xmlns:c16="http://schemas.microsoft.com/office/drawing/2014/chart" uri="{C3380CC4-5D6E-409C-BE32-E72D297353CC}">
                <c16:uniqueId val="{00000009-2E17-4355-B969-A900D2DFDAE8}"/>
              </c:ext>
            </c:extLst>
          </c:dPt>
          <c:dPt>
            <c:idx val="5"/>
            <c:invertIfNegative val="0"/>
            <c:bubble3D val="0"/>
            <c:spPr>
              <a:solidFill>
                <a:srgbClr val="000000"/>
              </a:solidFill>
            </c:spPr>
            <c:extLst>
              <c:ext xmlns:c16="http://schemas.microsoft.com/office/drawing/2014/chart" uri="{C3380CC4-5D6E-409C-BE32-E72D297353CC}">
                <c16:uniqueId val="{0000000B-2E17-4355-B969-A900D2DFDAE8}"/>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'BPX open loop'!$E$7:$J$7</c:f>
              <c:strCache>
                <c:ptCount val="6"/>
                <c:pt idx="0">
                  <c:v>Virgin</c:v>
                </c:pt>
                <c:pt idx="1">
                  <c:v>Re-pulping</c:v>
                </c:pt>
                <c:pt idx="2">
                  <c:v>Paper making</c:v>
                </c:pt>
                <c:pt idx="3">
                  <c:v>Waste</c:v>
                </c:pt>
                <c:pt idx="4">
                  <c:v>Credit/ Debit</c:v>
                </c:pt>
                <c:pt idx="5">
                  <c:v>Total</c:v>
                </c:pt>
              </c:strCache>
            </c:strRef>
          </c:cat>
          <c:val>
            <c:numRef>
              <c:f>'BPX open loop'!$E$14:$J$14</c:f>
              <c:numCache>
                <c:formatCode>General</c:formatCode>
                <c:ptCount val="6"/>
                <c:pt idx="0">
                  <c:v>180.00000000000003</c:v>
                </c:pt>
                <c:pt idx="1">
                  <c:v>210</c:v>
                </c:pt>
                <c:pt idx="2">
                  <c:v>1500</c:v>
                </c:pt>
                <c:pt idx="3">
                  <c:v>150.00000000000003</c:v>
                </c:pt>
                <c:pt idx="4">
                  <c:v>0</c:v>
                </c:pt>
                <c:pt idx="5">
                  <c:v>2040</c:v>
                </c:pt>
              </c:numCache>
            </c:numRef>
          </c:val>
          <c:extLst>
            <c:ext xmlns:c16="http://schemas.microsoft.com/office/drawing/2014/chart" uri="{C3380CC4-5D6E-409C-BE32-E72D297353CC}">
              <c16:uniqueId val="{0000000C-2E17-4355-B969-A900D2DFDAE8}"/>
            </c:ext>
          </c:extLst>
        </c:ser>
        <c:dLbls>
          <c:dLblPos val="outEnd"/>
          <c:showLegendKey val="0"/>
          <c:showVal val="1"/>
          <c:showCatName val="0"/>
          <c:showSerName val="0"/>
          <c:showPercent val="0"/>
          <c:showBubbleSize val="0"/>
        </c:dLbls>
        <c:gapWidth val="150"/>
        <c:axId val="-2101063592"/>
        <c:axId val="-2101060504"/>
      </c:barChart>
      <c:catAx>
        <c:axId val="-2101063592"/>
        <c:scaling>
          <c:orientation val="minMax"/>
        </c:scaling>
        <c:delete val="0"/>
        <c:axPos val="b"/>
        <c:numFmt formatCode="General" sourceLinked="0"/>
        <c:majorTickMark val="out"/>
        <c:minorTickMark val="none"/>
        <c:tickLblPos val="low"/>
        <c:txPr>
          <a:bodyPr rot="-5400000"/>
          <a:lstStyle/>
          <a:p>
            <a:pPr>
              <a:defRPr/>
            </a:pPr>
            <a:endParaRPr lang="sv-SE"/>
          </a:p>
        </c:txPr>
        <c:crossAx val="-2101060504"/>
        <c:crosses val="autoZero"/>
        <c:auto val="1"/>
        <c:lblAlgn val="ctr"/>
        <c:lblOffset val="100"/>
        <c:noMultiLvlLbl val="0"/>
      </c:catAx>
      <c:valAx>
        <c:axId val="-2101060504"/>
        <c:scaling>
          <c:orientation val="minMax"/>
          <c:max val="4000"/>
          <c:min val="-1000"/>
        </c:scaling>
        <c:delete val="0"/>
        <c:axPos val="l"/>
        <c:majorGridlines/>
        <c:numFmt formatCode="General" sourceLinked="1"/>
        <c:majorTickMark val="out"/>
        <c:minorTickMark val="none"/>
        <c:tickLblPos val="nextTo"/>
        <c:crossAx val="-210106359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0B6A-49A6-B83F-03C56DC91A32}"/>
              </c:ext>
            </c:extLst>
          </c:dPt>
          <c:dPt>
            <c:idx val="1"/>
            <c:invertIfNegative val="0"/>
            <c:bubble3D val="0"/>
            <c:spPr>
              <a:solidFill>
                <a:srgbClr val="FFFF00"/>
              </a:solidFill>
            </c:spPr>
            <c:extLst>
              <c:ext xmlns:c16="http://schemas.microsoft.com/office/drawing/2014/chart" uri="{C3380CC4-5D6E-409C-BE32-E72D297353CC}">
                <c16:uniqueId val="{00000003-0B6A-49A6-B83F-03C56DC91A32}"/>
              </c:ext>
            </c:extLst>
          </c:dPt>
          <c:dPt>
            <c:idx val="2"/>
            <c:invertIfNegative val="0"/>
            <c:bubble3D val="0"/>
            <c:spPr>
              <a:solidFill>
                <a:srgbClr val="FF0000"/>
              </a:solidFill>
            </c:spPr>
            <c:extLst>
              <c:ext xmlns:c16="http://schemas.microsoft.com/office/drawing/2014/chart" uri="{C3380CC4-5D6E-409C-BE32-E72D297353CC}">
                <c16:uniqueId val="{00000005-0B6A-49A6-B83F-03C56DC91A32}"/>
              </c:ext>
            </c:extLst>
          </c:dPt>
          <c:dPt>
            <c:idx val="3"/>
            <c:invertIfNegative val="0"/>
            <c:bubble3D val="0"/>
            <c:spPr>
              <a:solidFill>
                <a:schemeClr val="tx2"/>
              </a:solidFill>
            </c:spPr>
            <c:extLst>
              <c:ext xmlns:c16="http://schemas.microsoft.com/office/drawing/2014/chart" uri="{C3380CC4-5D6E-409C-BE32-E72D297353CC}">
                <c16:uniqueId val="{00000007-0B6A-49A6-B83F-03C56DC91A32}"/>
              </c:ext>
            </c:extLst>
          </c:dPt>
          <c:dPt>
            <c:idx val="4"/>
            <c:invertIfNegative val="0"/>
            <c:bubble3D val="0"/>
            <c:spPr>
              <a:solidFill>
                <a:schemeClr val="bg2"/>
              </a:solidFill>
            </c:spPr>
            <c:extLst>
              <c:ext xmlns:c16="http://schemas.microsoft.com/office/drawing/2014/chart" uri="{C3380CC4-5D6E-409C-BE32-E72D297353CC}">
                <c16:uniqueId val="{00000009-0B6A-49A6-B83F-03C56DC91A32}"/>
              </c:ext>
            </c:extLst>
          </c:dPt>
          <c:dPt>
            <c:idx val="5"/>
            <c:invertIfNegative val="0"/>
            <c:bubble3D val="0"/>
            <c:spPr>
              <a:solidFill>
                <a:srgbClr val="000000"/>
              </a:solidFill>
            </c:spPr>
            <c:extLst>
              <c:ext xmlns:c16="http://schemas.microsoft.com/office/drawing/2014/chart" uri="{C3380CC4-5D6E-409C-BE32-E72D297353CC}">
                <c16:uniqueId val="{0000000B-0B6A-49A6-B83F-03C56DC91A32}"/>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'BPX open loop'!$E$7:$J$7</c:f>
              <c:strCache>
                <c:ptCount val="6"/>
                <c:pt idx="0">
                  <c:v>Virgin</c:v>
                </c:pt>
                <c:pt idx="1">
                  <c:v>Re-pulping</c:v>
                </c:pt>
                <c:pt idx="2">
                  <c:v>Paper making</c:v>
                </c:pt>
                <c:pt idx="3">
                  <c:v>Waste</c:v>
                </c:pt>
                <c:pt idx="4">
                  <c:v>Credit/ Debit</c:v>
                </c:pt>
                <c:pt idx="5">
                  <c:v>Total</c:v>
                </c:pt>
              </c:strCache>
            </c:strRef>
          </c:cat>
          <c:val>
            <c:numRef>
              <c:f>'BPX open loop'!$E$15:$J$15</c:f>
              <c:numCache>
                <c:formatCode>General</c:formatCode>
                <c:ptCount val="6"/>
                <c:pt idx="0">
                  <c:v>180.00000000000003</c:v>
                </c:pt>
                <c:pt idx="1">
                  <c:v>210</c:v>
                </c:pt>
                <c:pt idx="2">
                  <c:v>1500</c:v>
                </c:pt>
                <c:pt idx="3">
                  <c:v>150.00000000000003</c:v>
                </c:pt>
                <c:pt idx="4">
                  <c:v>0</c:v>
                </c:pt>
                <c:pt idx="5">
                  <c:v>2040</c:v>
                </c:pt>
              </c:numCache>
            </c:numRef>
          </c:val>
          <c:extLst>
            <c:ext xmlns:c16="http://schemas.microsoft.com/office/drawing/2014/chart" uri="{C3380CC4-5D6E-409C-BE32-E72D297353CC}">
              <c16:uniqueId val="{0000000C-0B6A-49A6-B83F-03C56DC91A32}"/>
            </c:ext>
          </c:extLst>
        </c:ser>
        <c:dLbls>
          <c:dLblPos val="outEnd"/>
          <c:showLegendKey val="0"/>
          <c:showVal val="1"/>
          <c:showCatName val="0"/>
          <c:showSerName val="0"/>
          <c:showPercent val="0"/>
          <c:showBubbleSize val="0"/>
        </c:dLbls>
        <c:gapWidth val="150"/>
        <c:axId val="-2101098472"/>
        <c:axId val="-2101102536"/>
      </c:barChart>
      <c:catAx>
        <c:axId val="-2101098472"/>
        <c:scaling>
          <c:orientation val="minMax"/>
        </c:scaling>
        <c:delete val="0"/>
        <c:axPos val="b"/>
        <c:numFmt formatCode="General" sourceLinked="0"/>
        <c:majorTickMark val="out"/>
        <c:minorTickMark val="none"/>
        <c:tickLblPos val="low"/>
        <c:txPr>
          <a:bodyPr rot="-5400000"/>
          <a:lstStyle/>
          <a:p>
            <a:pPr>
              <a:defRPr/>
            </a:pPr>
            <a:endParaRPr lang="sv-SE"/>
          </a:p>
        </c:txPr>
        <c:crossAx val="-2101102536"/>
        <c:crosses val="autoZero"/>
        <c:auto val="1"/>
        <c:lblAlgn val="ctr"/>
        <c:lblOffset val="100"/>
        <c:noMultiLvlLbl val="0"/>
      </c:catAx>
      <c:valAx>
        <c:axId val="-2101102536"/>
        <c:scaling>
          <c:orientation val="minMax"/>
          <c:max val="4000"/>
          <c:min val="-1000"/>
        </c:scaling>
        <c:delete val="0"/>
        <c:axPos val="l"/>
        <c:majorGridlines/>
        <c:numFmt formatCode="General" sourceLinked="1"/>
        <c:majorTickMark val="out"/>
        <c:minorTickMark val="none"/>
        <c:tickLblPos val="nextTo"/>
        <c:crossAx val="-210109847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488C-486F-B68C-55C9463AA41C}"/>
              </c:ext>
            </c:extLst>
          </c:dPt>
          <c:dPt>
            <c:idx val="1"/>
            <c:invertIfNegative val="0"/>
            <c:bubble3D val="0"/>
            <c:spPr>
              <a:solidFill>
                <a:srgbClr val="FFFF00"/>
              </a:solidFill>
            </c:spPr>
            <c:extLst>
              <c:ext xmlns:c16="http://schemas.microsoft.com/office/drawing/2014/chart" uri="{C3380CC4-5D6E-409C-BE32-E72D297353CC}">
                <c16:uniqueId val="{00000003-488C-486F-B68C-55C9463AA41C}"/>
              </c:ext>
            </c:extLst>
          </c:dPt>
          <c:dPt>
            <c:idx val="2"/>
            <c:invertIfNegative val="0"/>
            <c:bubble3D val="0"/>
            <c:spPr>
              <a:solidFill>
                <a:srgbClr val="FF0000"/>
              </a:solidFill>
            </c:spPr>
            <c:extLst>
              <c:ext xmlns:c16="http://schemas.microsoft.com/office/drawing/2014/chart" uri="{C3380CC4-5D6E-409C-BE32-E72D297353CC}">
                <c16:uniqueId val="{00000005-488C-486F-B68C-55C9463AA41C}"/>
              </c:ext>
            </c:extLst>
          </c:dPt>
          <c:dPt>
            <c:idx val="3"/>
            <c:invertIfNegative val="0"/>
            <c:bubble3D val="0"/>
            <c:spPr>
              <a:solidFill>
                <a:schemeClr val="tx2"/>
              </a:solidFill>
            </c:spPr>
            <c:extLst>
              <c:ext xmlns:c16="http://schemas.microsoft.com/office/drawing/2014/chart" uri="{C3380CC4-5D6E-409C-BE32-E72D297353CC}">
                <c16:uniqueId val="{00000007-488C-486F-B68C-55C9463AA41C}"/>
              </c:ext>
            </c:extLst>
          </c:dPt>
          <c:dPt>
            <c:idx val="4"/>
            <c:invertIfNegative val="0"/>
            <c:bubble3D val="0"/>
            <c:spPr>
              <a:solidFill>
                <a:schemeClr val="bg2"/>
              </a:solidFill>
            </c:spPr>
            <c:extLst>
              <c:ext xmlns:c16="http://schemas.microsoft.com/office/drawing/2014/chart" uri="{C3380CC4-5D6E-409C-BE32-E72D297353CC}">
                <c16:uniqueId val="{00000009-488C-486F-B68C-55C9463AA41C}"/>
              </c:ext>
            </c:extLst>
          </c:dPt>
          <c:dPt>
            <c:idx val="5"/>
            <c:invertIfNegative val="0"/>
            <c:bubble3D val="0"/>
            <c:spPr>
              <a:solidFill>
                <a:srgbClr val="000000"/>
              </a:solidFill>
            </c:spPr>
            <c:extLst>
              <c:ext xmlns:c16="http://schemas.microsoft.com/office/drawing/2014/chart" uri="{C3380CC4-5D6E-409C-BE32-E72D297353CC}">
                <c16:uniqueId val="{0000000B-488C-486F-B68C-55C9463AA41C}"/>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'BPX open loop'!$E$7:$J$7</c:f>
              <c:strCache>
                <c:ptCount val="6"/>
                <c:pt idx="0">
                  <c:v>Virgin</c:v>
                </c:pt>
                <c:pt idx="1">
                  <c:v>Re-pulping</c:v>
                </c:pt>
                <c:pt idx="2">
                  <c:v>Paper making</c:v>
                </c:pt>
                <c:pt idx="3">
                  <c:v>Waste</c:v>
                </c:pt>
                <c:pt idx="4">
                  <c:v>Credit/ Debit</c:v>
                </c:pt>
                <c:pt idx="5">
                  <c:v>Total</c:v>
                </c:pt>
              </c:strCache>
            </c:strRef>
          </c:cat>
          <c:val>
            <c:numRef>
              <c:f>'BPX open loop'!$E$16:$J$16</c:f>
              <c:numCache>
                <c:formatCode>General</c:formatCode>
                <c:ptCount val="6"/>
                <c:pt idx="0">
                  <c:v>180.00000000000003</c:v>
                </c:pt>
                <c:pt idx="1">
                  <c:v>210</c:v>
                </c:pt>
                <c:pt idx="2">
                  <c:v>1500</c:v>
                </c:pt>
                <c:pt idx="3">
                  <c:v>150.00000000000003</c:v>
                </c:pt>
                <c:pt idx="4">
                  <c:v>0</c:v>
                </c:pt>
                <c:pt idx="5">
                  <c:v>2040</c:v>
                </c:pt>
              </c:numCache>
            </c:numRef>
          </c:val>
          <c:extLst>
            <c:ext xmlns:c16="http://schemas.microsoft.com/office/drawing/2014/chart" uri="{C3380CC4-5D6E-409C-BE32-E72D297353CC}">
              <c16:uniqueId val="{0000000C-488C-486F-B68C-55C9463AA41C}"/>
            </c:ext>
          </c:extLst>
        </c:ser>
        <c:dLbls>
          <c:dLblPos val="outEnd"/>
          <c:showLegendKey val="0"/>
          <c:showVal val="1"/>
          <c:showCatName val="0"/>
          <c:showSerName val="0"/>
          <c:showPercent val="0"/>
          <c:showBubbleSize val="0"/>
        </c:dLbls>
        <c:gapWidth val="150"/>
        <c:axId val="-2101159416"/>
        <c:axId val="-2101156328"/>
      </c:barChart>
      <c:catAx>
        <c:axId val="-2101159416"/>
        <c:scaling>
          <c:orientation val="minMax"/>
        </c:scaling>
        <c:delete val="0"/>
        <c:axPos val="b"/>
        <c:numFmt formatCode="General" sourceLinked="0"/>
        <c:majorTickMark val="out"/>
        <c:minorTickMark val="none"/>
        <c:tickLblPos val="low"/>
        <c:txPr>
          <a:bodyPr rot="-5400000"/>
          <a:lstStyle/>
          <a:p>
            <a:pPr>
              <a:defRPr/>
            </a:pPr>
            <a:endParaRPr lang="sv-SE"/>
          </a:p>
        </c:txPr>
        <c:crossAx val="-2101156328"/>
        <c:crosses val="autoZero"/>
        <c:auto val="1"/>
        <c:lblAlgn val="ctr"/>
        <c:lblOffset val="100"/>
        <c:noMultiLvlLbl val="0"/>
      </c:catAx>
      <c:valAx>
        <c:axId val="-2101156328"/>
        <c:scaling>
          <c:orientation val="minMax"/>
          <c:max val="4000"/>
          <c:min val="-1000"/>
        </c:scaling>
        <c:delete val="0"/>
        <c:axPos val="l"/>
        <c:majorGridlines/>
        <c:numFmt formatCode="General" sourceLinked="1"/>
        <c:majorTickMark val="out"/>
        <c:minorTickMark val="none"/>
        <c:tickLblPos val="nextTo"/>
        <c:crossAx val="-210115941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Results!$C$264</c:f>
              <c:strCache>
                <c:ptCount val="1"/>
                <c:pt idx="0">
                  <c:v> Virgin</c:v>
                </c:pt>
              </c:strCache>
            </c:strRef>
          </c:tx>
          <c:invertIfNegative val="0"/>
          <c:cat>
            <c:strRef>
              <c:f>Results!$B$265:$B$276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Results!$C$265:$C$276</c:f>
              <c:numCache>
                <c:formatCode>General</c:formatCode>
                <c:ptCount val="12"/>
                <c:pt idx="0">
                  <c:v>300</c:v>
                </c:pt>
                <c:pt idx="1">
                  <c:v>300</c:v>
                </c:pt>
                <c:pt idx="2">
                  <c:v>300</c:v>
                </c:pt>
                <c:pt idx="3">
                  <c:v>0</c:v>
                </c:pt>
                <c:pt idx="4">
                  <c:v>180.00000000000003</c:v>
                </c:pt>
                <c:pt idx="5">
                  <c:v>300</c:v>
                </c:pt>
                <c:pt idx="6">
                  <c:v>180.00000000000003</c:v>
                </c:pt>
                <c:pt idx="7">
                  <c:v>180.00000000000003</c:v>
                </c:pt>
                <c:pt idx="8">
                  <c:v>300</c:v>
                </c:pt>
                <c:pt idx="9">
                  <c:v>300</c:v>
                </c:pt>
                <c:pt idx="10">
                  <c:v>300</c:v>
                </c:pt>
                <c:pt idx="11">
                  <c:v>450</c:v>
                </c:pt>
              </c:numCache>
            </c:numRef>
          </c:val>
          <c:extLst>
            <c:ext xmlns:c16="http://schemas.microsoft.com/office/drawing/2014/chart" uri="{C3380CC4-5D6E-409C-BE32-E72D297353CC}">
              <c16:uniqueId val="{00000000-513E-4BDD-9347-C7882412A8C9}"/>
            </c:ext>
          </c:extLst>
        </c:ser>
        <c:ser>
          <c:idx val="1"/>
          <c:order val="1"/>
          <c:tx>
            <c:strRef>
              <c:f>Results!$D$264</c:f>
              <c:strCache>
                <c:ptCount val="1"/>
                <c:pt idx="0">
                  <c:v> Re-pulping</c:v>
                </c:pt>
              </c:strCache>
            </c:strRef>
          </c:tx>
          <c:invertIfNegative val="0"/>
          <c:cat>
            <c:strRef>
              <c:f>Results!$B$265:$B$276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Results!$D$265:$D$276</c:f>
              <c:numCache>
                <c:formatCode>General</c:formatCode>
                <c:ptCount val="12"/>
                <c:pt idx="0">
                  <c:v>150</c:v>
                </c:pt>
                <c:pt idx="1">
                  <c:v>150</c:v>
                </c:pt>
                <c:pt idx="2">
                  <c:v>150</c:v>
                </c:pt>
                <c:pt idx="3">
                  <c:v>300</c:v>
                </c:pt>
                <c:pt idx="4">
                  <c:v>210</c:v>
                </c:pt>
                <c:pt idx="5">
                  <c:v>150</c:v>
                </c:pt>
                <c:pt idx="6">
                  <c:v>210</c:v>
                </c:pt>
                <c:pt idx="7">
                  <c:v>210</c:v>
                </c:pt>
                <c:pt idx="8">
                  <c:v>300</c:v>
                </c:pt>
                <c:pt idx="9">
                  <c:v>300</c:v>
                </c:pt>
                <c:pt idx="10">
                  <c:v>150</c:v>
                </c:pt>
                <c:pt idx="11">
                  <c:v>75</c:v>
                </c:pt>
              </c:numCache>
            </c:numRef>
          </c:val>
          <c:extLst>
            <c:ext xmlns:c16="http://schemas.microsoft.com/office/drawing/2014/chart" uri="{C3380CC4-5D6E-409C-BE32-E72D297353CC}">
              <c16:uniqueId val="{00000001-513E-4BDD-9347-C7882412A8C9}"/>
            </c:ext>
          </c:extLst>
        </c:ser>
        <c:ser>
          <c:idx val="2"/>
          <c:order val="2"/>
          <c:tx>
            <c:strRef>
              <c:f>Results!$E$264</c:f>
              <c:strCache>
                <c:ptCount val="1"/>
                <c:pt idx="0">
                  <c:v> Paper making</c:v>
                </c:pt>
              </c:strCache>
            </c:strRef>
          </c:tx>
          <c:invertIfNegative val="0"/>
          <c:cat>
            <c:strRef>
              <c:f>Results!$B$265:$B$276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Results!$E$265:$E$276</c:f>
              <c:numCache>
                <c:formatCode>General</c:formatCode>
                <c:ptCount val="12"/>
                <c:pt idx="0">
                  <c:v>1500</c:v>
                </c:pt>
                <c:pt idx="1">
                  <c:v>1500</c:v>
                </c:pt>
                <c:pt idx="2">
                  <c:v>1500</c:v>
                </c:pt>
                <c:pt idx="3">
                  <c:v>1500</c:v>
                </c:pt>
                <c:pt idx="4">
                  <c:v>1500</c:v>
                </c:pt>
                <c:pt idx="5">
                  <c:v>1500</c:v>
                </c:pt>
                <c:pt idx="6">
                  <c:v>1500</c:v>
                </c:pt>
                <c:pt idx="7">
                  <c:v>1500</c:v>
                </c:pt>
                <c:pt idx="8">
                  <c:v>1500</c:v>
                </c:pt>
                <c:pt idx="9">
                  <c:v>1500</c:v>
                </c:pt>
                <c:pt idx="10">
                  <c:v>1500</c:v>
                </c:pt>
                <c:pt idx="11">
                  <c:v>1500</c:v>
                </c:pt>
              </c:numCache>
            </c:numRef>
          </c:val>
          <c:extLst>
            <c:ext xmlns:c16="http://schemas.microsoft.com/office/drawing/2014/chart" uri="{C3380CC4-5D6E-409C-BE32-E72D297353CC}">
              <c16:uniqueId val="{00000002-513E-4BDD-9347-C7882412A8C9}"/>
            </c:ext>
          </c:extLst>
        </c:ser>
        <c:ser>
          <c:idx val="3"/>
          <c:order val="3"/>
          <c:tx>
            <c:strRef>
              <c:f>Results!$F$264</c:f>
              <c:strCache>
                <c:ptCount val="1"/>
                <c:pt idx="0">
                  <c:v> Waste</c:v>
                </c:pt>
              </c:strCache>
            </c:strRef>
          </c:tx>
          <c:spPr>
            <a:solidFill>
              <a:schemeClr val="tx2"/>
            </a:solidFill>
          </c:spPr>
          <c:invertIfNegative val="0"/>
          <c:cat>
            <c:strRef>
              <c:f>Results!$B$265:$B$276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Results!$F$265:$F$276</c:f>
              <c:numCache>
                <c:formatCode>General</c:formatCode>
                <c:ptCount val="12"/>
                <c:pt idx="0">
                  <c:v>0</c:v>
                </c:pt>
                <c:pt idx="1">
                  <c:v>0</c:v>
                </c:pt>
                <c:pt idx="2">
                  <c:v>0</c:v>
                </c:pt>
                <c:pt idx="3">
                  <c:v>0</c:v>
                </c:pt>
                <c:pt idx="4">
                  <c:v>150.00000000000003</c:v>
                </c:pt>
                <c:pt idx="5">
                  <c:v>150.00000000000003</c:v>
                </c:pt>
                <c:pt idx="6">
                  <c:v>150.00000000000003</c:v>
                </c:pt>
                <c:pt idx="7">
                  <c:v>0</c:v>
                </c:pt>
                <c:pt idx="8">
                  <c:v>0</c:v>
                </c:pt>
                <c:pt idx="9">
                  <c:v>0</c:v>
                </c:pt>
                <c:pt idx="10">
                  <c:v>0</c:v>
                </c:pt>
                <c:pt idx="11">
                  <c:v>250</c:v>
                </c:pt>
              </c:numCache>
            </c:numRef>
          </c:val>
          <c:extLst>
            <c:ext xmlns:c16="http://schemas.microsoft.com/office/drawing/2014/chart" uri="{C3380CC4-5D6E-409C-BE32-E72D297353CC}">
              <c16:uniqueId val="{00000003-513E-4BDD-9347-C7882412A8C9}"/>
            </c:ext>
          </c:extLst>
        </c:ser>
        <c:ser>
          <c:idx val="4"/>
          <c:order val="4"/>
          <c:tx>
            <c:strRef>
              <c:f>Results!$G$264</c:f>
              <c:strCache>
                <c:ptCount val="1"/>
                <c:pt idx="0">
                  <c:v> Credit/Debit</c:v>
                </c:pt>
              </c:strCache>
            </c:strRef>
          </c:tx>
          <c:spPr>
            <a:solidFill>
              <a:schemeClr val="accent4"/>
            </a:solidFill>
          </c:spPr>
          <c:invertIfNegative val="0"/>
          <c:cat>
            <c:strRef>
              <c:f>Results!$B$265:$B$276</c:f>
              <c:strCache>
                <c:ptCount val="12"/>
                <c:pt idx="0">
                  <c:v>Cut-off methods</c:v>
                </c:pt>
                <c:pt idx="1">
                  <c:v>PCR for tissue</c:v>
                </c:pt>
                <c:pt idx="2">
                  <c:v>ISO/DIS 14067 open loop</c:v>
                </c:pt>
                <c:pt idx="3">
                  <c:v>Closed loop approximation</c:v>
                </c:pt>
                <c:pt idx="4">
                  <c:v>BPX 30-323 open loop</c:v>
                </c:pt>
                <c:pt idx="5">
                  <c:v>BPX 30-323 closed loop</c:v>
                </c:pt>
                <c:pt idx="6">
                  <c:v>ILCD attr &gt; 0</c:v>
                </c:pt>
                <c:pt idx="7">
                  <c:v>ILCD attr &lt; 0</c:v>
                </c:pt>
                <c:pt idx="8">
                  <c:v>ILCD conseq</c:v>
                </c:pt>
                <c:pt idx="9">
                  <c:v>PFCR for paper</c:v>
                </c:pt>
                <c:pt idx="10">
                  <c:v>PEF June 2012</c:v>
                </c:pt>
                <c:pt idx="11">
                  <c:v>PEF April 2013</c:v>
                </c:pt>
              </c:strCache>
            </c:strRef>
          </c:cat>
          <c:val>
            <c:numRef>
              <c:f>Results!$G$265:$G$276</c:f>
              <c:numCache>
                <c:formatCode>General</c:formatCode>
                <c:ptCount val="12"/>
                <c:pt idx="0">
                  <c:v>0</c:v>
                </c:pt>
                <c:pt idx="1">
                  <c:v>45</c:v>
                </c:pt>
                <c:pt idx="2">
                  <c:v>-150</c:v>
                </c:pt>
                <c:pt idx="3">
                  <c:v>0</c:v>
                </c:pt>
                <c:pt idx="4">
                  <c:v>0</c:v>
                </c:pt>
                <c:pt idx="5">
                  <c:v>0</c:v>
                </c:pt>
                <c:pt idx="6">
                  <c:v>0</c:v>
                </c:pt>
                <c:pt idx="7">
                  <c:v>0</c:v>
                </c:pt>
                <c:pt idx="8">
                  <c:v>-150</c:v>
                </c:pt>
                <c:pt idx="9">
                  <c:v>-150</c:v>
                </c:pt>
                <c:pt idx="10">
                  <c:v>0</c:v>
                </c:pt>
                <c:pt idx="11" formatCode="0">
                  <c:v>-125</c:v>
                </c:pt>
              </c:numCache>
            </c:numRef>
          </c:val>
          <c:extLst>
            <c:ext xmlns:c16="http://schemas.microsoft.com/office/drawing/2014/chart" uri="{C3380CC4-5D6E-409C-BE32-E72D297353CC}">
              <c16:uniqueId val="{00000004-513E-4BDD-9347-C7882412A8C9}"/>
            </c:ext>
          </c:extLst>
        </c:ser>
        <c:dLbls>
          <c:showLegendKey val="0"/>
          <c:showVal val="0"/>
          <c:showCatName val="0"/>
          <c:showSerName val="0"/>
          <c:showPercent val="0"/>
          <c:showBubbleSize val="0"/>
        </c:dLbls>
        <c:gapWidth val="80"/>
        <c:overlap val="100"/>
        <c:axId val="-2085325464"/>
        <c:axId val="-2085322376"/>
      </c:barChart>
      <c:catAx>
        <c:axId val="-2085325464"/>
        <c:scaling>
          <c:orientation val="minMax"/>
        </c:scaling>
        <c:delete val="0"/>
        <c:axPos val="b"/>
        <c:numFmt formatCode="General" sourceLinked="0"/>
        <c:majorTickMark val="out"/>
        <c:minorTickMark val="none"/>
        <c:tickLblPos val="low"/>
        <c:txPr>
          <a:bodyPr rot="-5400000" vert="horz"/>
          <a:lstStyle/>
          <a:p>
            <a:pPr>
              <a:defRPr b="1"/>
            </a:pPr>
            <a:endParaRPr lang="sv-SE"/>
          </a:p>
        </c:txPr>
        <c:crossAx val="-2085322376"/>
        <c:crosses val="autoZero"/>
        <c:auto val="1"/>
        <c:lblAlgn val="ctr"/>
        <c:lblOffset val="100"/>
        <c:noMultiLvlLbl val="0"/>
      </c:catAx>
      <c:valAx>
        <c:axId val="-2085322376"/>
        <c:scaling>
          <c:orientation val="minMax"/>
        </c:scaling>
        <c:delete val="0"/>
        <c:axPos val="l"/>
        <c:majorGridlines/>
        <c:numFmt formatCode="General" sourceLinked="1"/>
        <c:majorTickMark val="out"/>
        <c:minorTickMark val="none"/>
        <c:tickLblPos val="nextTo"/>
        <c:spPr>
          <a:ln>
            <a:noFill/>
          </a:ln>
        </c:spPr>
        <c:crossAx val="-2085325464"/>
        <c:crosses val="autoZero"/>
        <c:crossBetween val="between"/>
      </c:valAx>
    </c:plotArea>
    <c:legend>
      <c:legendPos val="r"/>
      <c:overlay val="0"/>
    </c:legend>
    <c:plotVisOnly val="1"/>
    <c:dispBlanksAs val="gap"/>
    <c:showDLblsOverMax val="0"/>
  </c:chart>
  <c:spPr>
    <a:ln>
      <a:noFill/>
    </a:ln>
  </c:spPr>
  <c:txPr>
    <a:bodyPr/>
    <a:lstStyle/>
    <a:p>
      <a:pPr>
        <a:defRPr sz="1200">
          <a:solidFill>
            <a:sysClr val="windowText" lastClr="000000"/>
          </a:solidFill>
          <a:latin typeface="Arial" pitchFamily="34" charset="0"/>
          <a:cs typeface="Arial" pitchFamily="34" charset="0"/>
        </a:defRPr>
      </a:pPr>
      <a:endParaRPr lang="sv-SE"/>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9019-4A4C-B6F0-94242E0E0100}"/>
              </c:ext>
            </c:extLst>
          </c:dPt>
          <c:dPt>
            <c:idx val="1"/>
            <c:invertIfNegative val="0"/>
            <c:bubble3D val="0"/>
            <c:spPr>
              <a:solidFill>
                <a:srgbClr val="FFFF00"/>
              </a:solidFill>
            </c:spPr>
            <c:extLst>
              <c:ext xmlns:c16="http://schemas.microsoft.com/office/drawing/2014/chart" uri="{C3380CC4-5D6E-409C-BE32-E72D297353CC}">
                <c16:uniqueId val="{00000003-9019-4A4C-B6F0-94242E0E0100}"/>
              </c:ext>
            </c:extLst>
          </c:dPt>
          <c:dPt>
            <c:idx val="2"/>
            <c:invertIfNegative val="0"/>
            <c:bubble3D val="0"/>
            <c:spPr>
              <a:solidFill>
                <a:srgbClr val="FF0000"/>
              </a:solidFill>
            </c:spPr>
            <c:extLst>
              <c:ext xmlns:c16="http://schemas.microsoft.com/office/drawing/2014/chart" uri="{C3380CC4-5D6E-409C-BE32-E72D297353CC}">
                <c16:uniqueId val="{00000005-9019-4A4C-B6F0-94242E0E0100}"/>
              </c:ext>
            </c:extLst>
          </c:dPt>
          <c:dPt>
            <c:idx val="3"/>
            <c:invertIfNegative val="0"/>
            <c:bubble3D val="0"/>
            <c:spPr>
              <a:solidFill>
                <a:schemeClr val="tx2"/>
              </a:solidFill>
            </c:spPr>
            <c:extLst>
              <c:ext xmlns:c16="http://schemas.microsoft.com/office/drawing/2014/chart" uri="{C3380CC4-5D6E-409C-BE32-E72D297353CC}">
                <c16:uniqueId val="{00000007-9019-4A4C-B6F0-94242E0E0100}"/>
              </c:ext>
            </c:extLst>
          </c:dPt>
          <c:dPt>
            <c:idx val="4"/>
            <c:invertIfNegative val="0"/>
            <c:bubble3D val="0"/>
            <c:spPr>
              <a:solidFill>
                <a:schemeClr val="bg2"/>
              </a:solidFill>
            </c:spPr>
            <c:extLst>
              <c:ext xmlns:c16="http://schemas.microsoft.com/office/drawing/2014/chart" uri="{C3380CC4-5D6E-409C-BE32-E72D297353CC}">
                <c16:uniqueId val="{00000009-9019-4A4C-B6F0-94242E0E0100}"/>
              </c:ext>
            </c:extLst>
          </c:dPt>
          <c:dPt>
            <c:idx val="5"/>
            <c:invertIfNegative val="0"/>
            <c:bubble3D val="0"/>
            <c:spPr>
              <a:solidFill>
                <a:srgbClr val="000000"/>
              </a:solidFill>
            </c:spPr>
            <c:extLst>
              <c:ext xmlns:c16="http://schemas.microsoft.com/office/drawing/2014/chart" uri="{C3380CC4-5D6E-409C-BE32-E72D297353CC}">
                <c16:uniqueId val="{0000000B-9019-4A4C-B6F0-94242E0E0100}"/>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'BPX open loop'!$E$7:$J$7</c:f>
              <c:strCache>
                <c:ptCount val="6"/>
                <c:pt idx="0">
                  <c:v>Virgin</c:v>
                </c:pt>
                <c:pt idx="1">
                  <c:v>Re-pulping</c:v>
                </c:pt>
                <c:pt idx="2">
                  <c:v>Paper making</c:v>
                </c:pt>
                <c:pt idx="3">
                  <c:v>Waste</c:v>
                </c:pt>
                <c:pt idx="4">
                  <c:v>Credit/ Debit</c:v>
                </c:pt>
                <c:pt idx="5">
                  <c:v>Total</c:v>
                </c:pt>
              </c:strCache>
            </c:strRef>
          </c:cat>
          <c:val>
            <c:numRef>
              <c:f>'BPX open loop'!$E$17:$J$17</c:f>
              <c:numCache>
                <c:formatCode>General</c:formatCode>
                <c:ptCount val="6"/>
                <c:pt idx="0">
                  <c:v>180.00000000000003</c:v>
                </c:pt>
                <c:pt idx="1">
                  <c:v>210</c:v>
                </c:pt>
                <c:pt idx="2">
                  <c:v>1500</c:v>
                </c:pt>
                <c:pt idx="3">
                  <c:v>150.00000000000003</c:v>
                </c:pt>
                <c:pt idx="4">
                  <c:v>0</c:v>
                </c:pt>
                <c:pt idx="5">
                  <c:v>2040</c:v>
                </c:pt>
              </c:numCache>
            </c:numRef>
          </c:val>
          <c:extLst>
            <c:ext xmlns:c16="http://schemas.microsoft.com/office/drawing/2014/chart" uri="{C3380CC4-5D6E-409C-BE32-E72D297353CC}">
              <c16:uniqueId val="{0000000C-9019-4A4C-B6F0-94242E0E0100}"/>
            </c:ext>
          </c:extLst>
        </c:ser>
        <c:dLbls>
          <c:dLblPos val="outEnd"/>
          <c:showLegendKey val="0"/>
          <c:showVal val="1"/>
          <c:showCatName val="0"/>
          <c:showSerName val="0"/>
          <c:showPercent val="0"/>
          <c:showBubbleSize val="0"/>
        </c:dLbls>
        <c:gapWidth val="150"/>
        <c:axId val="-2101177512"/>
        <c:axId val="-2101174424"/>
      </c:barChart>
      <c:catAx>
        <c:axId val="-2101177512"/>
        <c:scaling>
          <c:orientation val="minMax"/>
        </c:scaling>
        <c:delete val="0"/>
        <c:axPos val="b"/>
        <c:numFmt formatCode="General" sourceLinked="0"/>
        <c:majorTickMark val="out"/>
        <c:minorTickMark val="none"/>
        <c:tickLblPos val="low"/>
        <c:txPr>
          <a:bodyPr rot="-5400000"/>
          <a:lstStyle/>
          <a:p>
            <a:pPr>
              <a:defRPr/>
            </a:pPr>
            <a:endParaRPr lang="sv-SE"/>
          </a:p>
        </c:txPr>
        <c:crossAx val="-2101174424"/>
        <c:crosses val="autoZero"/>
        <c:auto val="1"/>
        <c:lblAlgn val="ctr"/>
        <c:lblOffset val="100"/>
        <c:noMultiLvlLbl val="0"/>
      </c:catAx>
      <c:valAx>
        <c:axId val="-2101174424"/>
        <c:scaling>
          <c:orientation val="minMax"/>
          <c:max val="4000"/>
          <c:min val="-1000"/>
        </c:scaling>
        <c:delete val="0"/>
        <c:axPos val="l"/>
        <c:majorGridlines/>
        <c:numFmt formatCode="General" sourceLinked="1"/>
        <c:majorTickMark val="out"/>
        <c:minorTickMark val="none"/>
        <c:tickLblPos val="nextTo"/>
        <c:crossAx val="-210117751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07B1-41AE-B197-B7413D39215E}"/>
              </c:ext>
            </c:extLst>
          </c:dPt>
          <c:dPt>
            <c:idx val="1"/>
            <c:invertIfNegative val="0"/>
            <c:bubble3D val="0"/>
            <c:spPr>
              <a:solidFill>
                <a:srgbClr val="FFFF00"/>
              </a:solidFill>
            </c:spPr>
            <c:extLst>
              <c:ext xmlns:c16="http://schemas.microsoft.com/office/drawing/2014/chart" uri="{C3380CC4-5D6E-409C-BE32-E72D297353CC}">
                <c16:uniqueId val="{00000003-07B1-41AE-B197-B7413D39215E}"/>
              </c:ext>
            </c:extLst>
          </c:dPt>
          <c:dPt>
            <c:idx val="2"/>
            <c:invertIfNegative val="0"/>
            <c:bubble3D val="0"/>
            <c:spPr>
              <a:solidFill>
                <a:srgbClr val="FF0000"/>
              </a:solidFill>
            </c:spPr>
            <c:extLst>
              <c:ext xmlns:c16="http://schemas.microsoft.com/office/drawing/2014/chart" uri="{C3380CC4-5D6E-409C-BE32-E72D297353CC}">
                <c16:uniqueId val="{00000005-07B1-41AE-B197-B7413D39215E}"/>
              </c:ext>
            </c:extLst>
          </c:dPt>
          <c:dPt>
            <c:idx val="3"/>
            <c:invertIfNegative val="0"/>
            <c:bubble3D val="0"/>
            <c:spPr>
              <a:solidFill>
                <a:schemeClr val="tx2"/>
              </a:solidFill>
            </c:spPr>
            <c:extLst>
              <c:ext xmlns:c16="http://schemas.microsoft.com/office/drawing/2014/chart" uri="{C3380CC4-5D6E-409C-BE32-E72D297353CC}">
                <c16:uniqueId val="{00000007-07B1-41AE-B197-B7413D39215E}"/>
              </c:ext>
            </c:extLst>
          </c:dPt>
          <c:dPt>
            <c:idx val="4"/>
            <c:invertIfNegative val="0"/>
            <c:bubble3D val="0"/>
            <c:spPr>
              <a:solidFill>
                <a:schemeClr val="bg2"/>
              </a:solidFill>
            </c:spPr>
            <c:extLst>
              <c:ext xmlns:c16="http://schemas.microsoft.com/office/drawing/2014/chart" uri="{C3380CC4-5D6E-409C-BE32-E72D297353CC}">
                <c16:uniqueId val="{00000009-07B1-41AE-B197-B7413D39215E}"/>
              </c:ext>
            </c:extLst>
          </c:dPt>
          <c:dPt>
            <c:idx val="5"/>
            <c:invertIfNegative val="0"/>
            <c:bubble3D val="0"/>
            <c:spPr>
              <a:solidFill>
                <a:srgbClr val="000000"/>
              </a:solidFill>
            </c:spPr>
            <c:extLst>
              <c:ext xmlns:c16="http://schemas.microsoft.com/office/drawing/2014/chart" uri="{C3380CC4-5D6E-409C-BE32-E72D297353CC}">
                <c16:uniqueId val="{0000000B-07B1-41AE-B197-B7413D39215E}"/>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'BPX closed loop'!$E$7:$J$7</c:f>
              <c:strCache>
                <c:ptCount val="6"/>
                <c:pt idx="0">
                  <c:v>Virgin</c:v>
                </c:pt>
                <c:pt idx="1">
                  <c:v>Re-pulping</c:v>
                </c:pt>
                <c:pt idx="2">
                  <c:v>Paper making</c:v>
                </c:pt>
                <c:pt idx="3">
                  <c:v>Waste</c:v>
                </c:pt>
                <c:pt idx="4">
                  <c:v>Credit/ Debit</c:v>
                </c:pt>
                <c:pt idx="5">
                  <c:v>Total</c:v>
                </c:pt>
              </c:strCache>
            </c:strRef>
          </c:cat>
          <c:val>
            <c:numRef>
              <c:f>'BPX closed loop'!$E$9:$J$9</c:f>
              <c:numCache>
                <c:formatCode>General</c:formatCode>
                <c:ptCount val="6"/>
                <c:pt idx="0">
                  <c:v>600</c:v>
                </c:pt>
                <c:pt idx="1">
                  <c:v>0</c:v>
                </c:pt>
                <c:pt idx="2">
                  <c:v>1500</c:v>
                </c:pt>
                <c:pt idx="3">
                  <c:v>150.00000000000003</c:v>
                </c:pt>
                <c:pt idx="4">
                  <c:v>0</c:v>
                </c:pt>
                <c:pt idx="5">
                  <c:v>2250</c:v>
                </c:pt>
              </c:numCache>
            </c:numRef>
          </c:val>
          <c:extLst>
            <c:ext xmlns:c16="http://schemas.microsoft.com/office/drawing/2014/chart" uri="{C3380CC4-5D6E-409C-BE32-E72D297353CC}">
              <c16:uniqueId val="{0000000C-07B1-41AE-B197-B7413D39215E}"/>
            </c:ext>
          </c:extLst>
        </c:ser>
        <c:dLbls>
          <c:dLblPos val="outEnd"/>
          <c:showLegendKey val="0"/>
          <c:showVal val="1"/>
          <c:showCatName val="0"/>
          <c:showSerName val="0"/>
          <c:showPercent val="0"/>
          <c:showBubbleSize val="0"/>
        </c:dLbls>
        <c:gapWidth val="150"/>
        <c:axId val="-2101239896"/>
        <c:axId val="-2101236808"/>
      </c:barChart>
      <c:catAx>
        <c:axId val="-2101239896"/>
        <c:scaling>
          <c:orientation val="minMax"/>
        </c:scaling>
        <c:delete val="0"/>
        <c:axPos val="b"/>
        <c:numFmt formatCode="General" sourceLinked="0"/>
        <c:majorTickMark val="out"/>
        <c:minorTickMark val="none"/>
        <c:tickLblPos val="low"/>
        <c:txPr>
          <a:bodyPr rot="-5400000"/>
          <a:lstStyle/>
          <a:p>
            <a:pPr>
              <a:defRPr/>
            </a:pPr>
            <a:endParaRPr lang="sv-SE"/>
          </a:p>
        </c:txPr>
        <c:crossAx val="-2101236808"/>
        <c:crosses val="autoZero"/>
        <c:auto val="1"/>
        <c:lblAlgn val="ctr"/>
        <c:lblOffset val="100"/>
        <c:noMultiLvlLbl val="0"/>
      </c:catAx>
      <c:valAx>
        <c:axId val="-2101236808"/>
        <c:scaling>
          <c:orientation val="minMax"/>
          <c:max val="4000"/>
          <c:min val="-1000"/>
        </c:scaling>
        <c:delete val="0"/>
        <c:axPos val="l"/>
        <c:majorGridlines/>
        <c:numFmt formatCode="General" sourceLinked="1"/>
        <c:majorTickMark val="out"/>
        <c:minorTickMark val="none"/>
        <c:tickLblPos val="nextTo"/>
        <c:crossAx val="-210123989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B05F-460D-8F5F-2A13CB762295}"/>
              </c:ext>
            </c:extLst>
          </c:dPt>
          <c:dPt>
            <c:idx val="1"/>
            <c:invertIfNegative val="0"/>
            <c:bubble3D val="0"/>
            <c:spPr>
              <a:solidFill>
                <a:srgbClr val="FFFF00"/>
              </a:solidFill>
            </c:spPr>
            <c:extLst>
              <c:ext xmlns:c16="http://schemas.microsoft.com/office/drawing/2014/chart" uri="{C3380CC4-5D6E-409C-BE32-E72D297353CC}">
                <c16:uniqueId val="{00000003-B05F-460D-8F5F-2A13CB762295}"/>
              </c:ext>
            </c:extLst>
          </c:dPt>
          <c:dPt>
            <c:idx val="2"/>
            <c:invertIfNegative val="0"/>
            <c:bubble3D val="0"/>
            <c:spPr>
              <a:solidFill>
                <a:srgbClr val="FF0000"/>
              </a:solidFill>
            </c:spPr>
            <c:extLst>
              <c:ext xmlns:c16="http://schemas.microsoft.com/office/drawing/2014/chart" uri="{C3380CC4-5D6E-409C-BE32-E72D297353CC}">
                <c16:uniqueId val="{00000005-B05F-460D-8F5F-2A13CB762295}"/>
              </c:ext>
            </c:extLst>
          </c:dPt>
          <c:dPt>
            <c:idx val="3"/>
            <c:invertIfNegative val="0"/>
            <c:bubble3D val="0"/>
            <c:spPr>
              <a:solidFill>
                <a:schemeClr val="tx2"/>
              </a:solidFill>
            </c:spPr>
            <c:extLst>
              <c:ext xmlns:c16="http://schemas.microsoft.com/office/drawing/2014/chart" uri="{C3380CC4-5D6E-409C-BE32-E72D297353CC}">
                <c16:uniqueId val="{00000007-B05F-460D-8F5F-2A13CB762295}"/>
              </c:ext>
            </c:extLst>
          </c:dPt>
          <c:dPt>
            <c:idx val="4"/>
            <c:invertIfNegative val="0"/>
            <c:bubble3D val="0"/>
            <c:spPr>
              <a:solidFill>
                <a:schemeClr val="bg2"/>
              </a:solidFill>
            </c:spPr>
            <c:extLst>
              <c:ext xmlns:c16="http://schemas.microsoft.com/office/drawing/2014/chart" uri="{C3380CC4-5D6E-409C-BE32-E72D297353CC}">
                <c16:uniqueId val="{00000009-B05F-460D-8F5F-2A13CB762295}"/>
              </c:ext>
            </c:extLst>
          </c:dPt>
          <c:dPt>
            <c:idx val="5"/>
            <c:invertIfNegative val="0"/>
            <c:bubble3D val="0"/>
            <c:spPr>
              <a:solidFill>
                <a:srgbClr val="000000"/>
              </a:solidFill>
            </c:spPr>
            <c:extLst>
              <c:ext xmlns:c16="http://schemas.microsoft.com/office/drawing/2014/chart" uri="{C3380CC4-5D6E-409C-BE32-E72D297353CC}">
                <c16:uniqueId val="{0000000B-B05F-460D-8F5F-2A13CB762295}"/>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'BPX closed loop'!$E$7:$J$7</c:f>
              <c:strCache>
                <c:ptCount val="6"/>
                <c:pt idx="0">
                  <c:v>Virgin</c:v>
                </c:pt>
                <c:pt idx="1">
                  <c:v>Re-pulping</c:v>
                </c:pt>
                <c:pt idx="2">
                  <c:v>Paper making</c:v>
                </c:pt>
                <c:pt idx="3">
                  <c:v>Waste</c:v>
                </c:pt>
                <c:pt idx="4">
                  <c:v>Credit/ Debit</c:v>
                </c:pt>
                <c:pt idx="5">
                  <c:v>Total</c:v>
                </c:pt>
              </c:strCache>
            </c:strRef>
          </c:cat>
          <c:val>
            <c:numRef>
              <c:f>'BPX closed loop'!$E$10:$J$10</c:f>
              <c:numCache>
                <c:formatCode>General</c:formatCode>
                <c:ptCount val="6"/>
                <c:pt idx="0">
                  <c:v>300</c:v>
                </c:pt>
                <c:pt idx="1">
                  <c:v>150</c:v>
                </c:pt>
                <c:pt idx="2">
                  <c:v>1500</c:v>
                </c:pt>
                <c:pt idx="3">
                  <c:v>150.00000000000003</c:v>
                </c:pt>
                <c:pt idx="4">
                  <c:v>0</c:v>
                </c:pt>
                <c:pt idx="5">
                  <c:v>2100</c:v>
                </c:pt>
              </c:numCache>
            </c:numRef>
          </c:val>
          <c:extLst>
            <c:ext xmlns:c16="http://schemas.microsoft.com/office/drawing/2014/chart" uri="{C3380CC4-5D6E-409C-BE32-E72D297353CC}">
              <c16:uniqueId val="{0000000C-B05F-460D-8F5F-2A13CB762295}"/>
            </c:ext>
          </c:extLst>
        </c:ser>
        <c:dLbls>
          <c:showLegendKey val="0"/>
          <c:showVal val="0"/>
          <c:showCatName val="0"/>
          <c:showSerName val="0"/>
          <c:showPercent val="0"/>
          <c:showBubbleSize val="0"/>
        </c:dLbls>
        <c:gapWidth val="150"/>
        <c:axId val="-2101290552"/>
        <c:axId val="-2101287464"/>
      </c:barChart>
      <c:catAx>
        <c:axId val="-2101290552"/>
        <c:scaling>
          <c:orientation val="minMax"/>
        </c:scaling>
        <c:delete val="0"/>
        <c:axPos val="b"/>
        <c:numFmt formatCode="General" sourceLinked="0"/>
        <c:majorTickMark val="out"/>
        <c:minorTickMark val="none"/>
        <c:tickLblPos val="low"/>
        <c:txPr>
          <a:bodyPr rot="-5400000"/>
          <a:lstStyle/>
          <a:p>
            <a:pPr>
              <a:defRPr/>
            </a:pPr>
            <a:endParaRPr lang="sv-SE"/>
          </a:p>
        </c:txPr>
        <c:crossAx val="-2101287464"/>
        <c:crosses val="autoZero"/>
        <c:auto val="1"/>
        <c:lblAlgn val="ctr"/>
        <c:lblOffset val="100"/>
        <c:noMultiLvlLbl val="0"/>
      </c:catAx>
      <c:valAx>
        <c:axId val="-2101287464"/>
        <c:scaling>
          <c:orientation val="minMax"/>
          <c:max val="4000"/>
          <c:min val="-1000"/>
        </c:scaling>
        <c:delete val="0"/>
        <c:axPos val="l"/>
        <c:majorGridlines/>
        <c:numFmt formatCode="General" sourceLinked="1"/>
        <c:majorTickMark val="out"/>
        <c:minorTickMark val="none"/>
        <c:tickLblPos val="nextTo"/>
        <c:crossAx val="-210129055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6978-4262-B886-B7542A6B1F20}"/>
              </c:ext>
            </c:extLst>
          </c:dPt>
          <c:dPt>
            <c:idx val="1"/>
            <c:invertIfNegative val="0"/>
            <c:bubble3D val="0"/>
            <c:spPr>
              <a:solidFill>
                <a:srgbClr val="FFFF00"/>
              </a:solidFill>
            </c:spPr>
            <c:extLst>
              <c:ext xmlns:c16="http://schemas.microsoft.com/office/drawing/2014/chart" uri="{C3380CC4-5D6E-409C-BE32-E72D297353CC}">
                <c16:uniqueId val="{00000003-6978-4262-B886-B7542A6B1F20}"/>
              </c:ext>
            </c:extLst>
          </c:dPt>
          <c:dPt>
            <c:idx val="2"/>
            <c:invertIfNegative val="0"/>
            <c:bubble3D val="0"/>
            <c:spPr>
              <a:solidFill>
                <a:srgbClr val="FF0000"/>
              </a:solidFill>
            </c:spPr>
            <c:extLst>
              <c:ext xmlns:c16="http://schemas.microsoft.com/office/drawing/2014/chart" uri="{C3380CC4-5D6E-409C-BE32-E72D297353CC}">
                <c16:uniqueId val="{00000005-6978-4262-B886-B7542A6B1F20}"/>
              </c:ext>
            </c:extLst>
          </c:dPt>
          <c:dPt>
            <c:idx val="3"/>
            <c:invertIfNegative val="0"/>
            <c:bubble3D val="0"/>
            <c:spPr>
              <a:solidFill>
                <a:schemeClr val="tx2"/>
              </a:solidFill>
            </c:spPr>
            <c:extLst>
              <c:ext xmlns:c16="http://schemas.microsoft.com/office/drawing/2014/chart" uri="{C3380CC4-5D6E-409C-BE32-E72D297353CC}">
                <c16:uniqueId val="{00000007-6978-4262-B886-B7542A6B1F20}"/>
              </c:ext>
            </c:extLst>
          </c:dPt>
          <c:dPt>
            <c:idx val="4"/>
            <c:invertIfNegative val="0"/>
            <c:bubble3D val="0"/>
            <c:spPr>
              <a:solidFill>
                <a:schemeClr val="bg2"/>
              </a:solidFill>
            </c:spPr>
            <c:extLst>
              <c:ext xmlns:c16="http://schemas.microsoft.com/office/drawing/2014/chart" uri="{C3380CC4-5D6E-409C-BE32-E72D297353CC}">
                <c16:uniqueId val="{00000009-6978-4262-B886-B7542A6B1F20}"/>
              </c:ext>
            </c:extLst>
          </c:dPt>
          <c:dPt>
            <c:idx val="5"/>
            <c:invertIfNegative val="0"/>
            <c:bubble3D val="0"/>
            <c:spPr>
              <a:solidFill>
                <a:srgbClr val="000000"/>
              </a:solidFill>
            </c:spPr>
            <c:extLst>
              <c:ext xmlns:c16="http://schemas.microsoft.com/office/drawing/2014/chart" uri="{C3380CC4-5D6E-409C-BE32-E72D297353CC}">
                <c16:uniqueId val="{0000000B-6978-4262-B886-B7542A6B1F20}"/>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'BPX closed loop'!$E$7:$J$7</c:f>
              <c:strCache>
                <c:ptCount val="6"/>
                <c:pt idx="0">
                  <c:v>Virgin</c:v>
                </c:pt>
                <c:pt idx="1">
                  <c:v>Re-pulping</c:v>
                </c:pt>
                <c:pt idx="2">
                  <c:v>Paper making</c:v>
                </c:pt>
                <c:pt idx="3">
                  <c:v>Waste</c:v>
                </c:pt>
                <c:pt idx="4">
                  <c:v>Credit/ Debit</c:v>
                </c:pt>
                <c:pt idx="5">
                  <c:v>Total</c:v>
                </c:pt>
              </c:strCache>
            </c:strRef>
          </c:cat>
          <c:val>
            <c:numRef>
              <c:f>'BPX closed loop'!$E$11:$J$11</c:f>
              <c:numCache>
                <c:formatCode>General</c:formatCode>
                <c:ptCount val="6"/>
                <c:pt idx="0">
                  <c:v>0</c:v>
                </c:pt>
                <c:pt idx="1">
                  <c:v>300</c:v>
                </c:pt>
                <c:pt idx="2">
                  <c:v>1500</c:v>
                </c:pt>
                <c:pt idx="3">
                  <c:v>150.00000000000003</c:v>
                </c:pt>
                <c:pt idx="4">
                  <c:v>0</c:v>
                </c:pt>
                <c:pt idx="5">
                  <c:v>1950</c:v>
                </c:pt>
              </c:numCache>
            </c:numRef>
          </c:val>
          <c:extLst>
            <c:ext xmlns:c16="http://schemas.microsoft.com/office/drawing/2014/chart" uri="{C3380CC4-5D6E-409C-BE32-E72D297353CC}">
              <c16:uniqueId val="{0000000C-6978-4262-B886-B7542A6B1F20}"/>
            </c:ext>
          </c:extLst>
        </c:ser>
        <c:dLbls>
          <c:showLegendKey val="0"/>
          <c:showVal val="0"/>
          <c:showCatName val="0"/>
          <c:showSerName val="0"/>
          <c:showPercent val="0"/>
          <c:showBubbleSize val="0"/>
        </c:dLbls>
        <c:gapWidth val="150"/>
        <c:axId val="-2105373864"/>
        <c:axId val="-2105162344"/>
      </c:barChart>
      <c:catAx>
        <c:axId val="-2105373864"/>
        <c:scaling>
          <c:orientation val="minMax"/>
        </c:scaling>
        <c:delete val="0"/>
        <c:axPos val="b"/>
        <c:numFmt formatCode="General" sourceLinked="0"/>
        <c:majorTickMark val="out"/>
        <c:minorTickMark val="none"/>
        <c:tickLblPos val="low"/>
        <c:txPr>
          <a:bodyPr rot="-5400000"/>
          <a:lstStyle/>
          <a:p>
            <a:pPr>
              <a:defRPr/>
            </a:pPr>
            <a:endParaRPr lang="sv-SE"/>
          </a:p>
        </c:txPr>
        <c:crossAx val="-2105162344"/>
        <c:crosses val="autoZero"/>
        <c:auto val="1"/>
        <c:lblAlgn val="ctr"/>
        <c:lblOffset val="100"/>
        <c:noMultiLvlLbl val="0"/>
      </c:catAx>
      <c:valAx>
        <c:axId val="-2105162344"/>
        <c:scaling>
          <c:orientation val="minMax"/>
          <c:max val="4000"/>
          <c:min val="-1000"/>
        </c:scaling>
        <c:delete val="0"/>
        <c:axPos val="l"/>
        <c:majorGridlines/>
        <c:numFmt formatCode="General" sourceLinked="1"/>
        <c:majorTickMark val="out"/>
        <c:minorTickMark val="none"/>
        <c:tickLblPos val="nextTo"/>
        <c:crossAx val="-2105373864"/>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3933-40C2-A70A-A418F6BF49CF}"/>
              </c:ext>
            </c:extLst>
          </c:dPt>
          <c:dPt>
            <c:idx val="1"/>
            <c:invertIfNegative val="0"/>
            <c:bubble3D val="0"/>
            <c:spPr>
              <a:solidFill>
                <a:srgbClr val="FFFF00"/>
              </a:solidFill>
            </c:spPr>
            <c:extLst>
              <c:ext xmlns:c16="http://schemas.microsoft.com/office/drawing/2014/chart" uri="{C3380CC4-5D6E-409C-BE32-E72D297353CC}">
                <c16:uniqueId val="{00000003-3933-40C2-A70A-A418F6BF49CF}"/>
              </c:ext>
            </c:extLst>
          </c:dPt>
          <c:dPt>
            <c:idx val="2"/>
            <c:invertIfNegative val="0"/>
            <c:bubble3D val="0"/>
            <c:spPr>
              <a:solidFill>
                <a:srgbClr val="FF0000"/>
              </a:solidFill>
            </c:spPr>
            <c:extLst>
              <c:ext xmlns:c16="http://schemas.microsoft.com/office/drawing/2014/chart" uri="{C3380CC4-5D6E-409C-BE32-E72D297353CC}">
                <c16:uniqueId val="{00000005-3933-40C2-A70A-A418F6BF49CF}"/>
              </c:ext>
            </c:extLst>
          </c:dPt>
          <c:dPt>
            <c:idx val="3"/>
            <c:invertIfNegative val="0"/>
            <c:bubble3D val="0"/>
            <c:spPr>
              <a:solidFill>
                <a:schemeClr val="tx2"/>
              </a:solidFill>
            </c:spPr>
            <c:extLst>
              <c:ext xmlns:c16="http://schemas.microsoft.com/office/drawing/2014/chart" uri="{C3380CC4-5D6E-409C-BE32-E72D297353CC}">
                <c16:uniqueId val="{00000007-3933-40C2-A70A-A418F6BF49CF}"/>
              </c:ext>
            </c:extLst>
          </c:dPt>
          <c:dPt>
            <c:idx val="4"/>
            <c:invertIfNegative val="0"/>
            <c:bubble3D val="0"/>
            <c:spPr>
              <a:solidFill>
                <a:schemeClr val="bg2"/>
              </a:solidFill>
            </c:spPr>
            <c:extLst>
              <c:ext xmlns:c16="http://schemas.microsoft.com/office/drawing/2014/chart" uri="{C3380CC4-5D6E-409C-BE32-E72D297353CC}">
                <c16:uniqueId val="{00000009-3933-40C2-A70A-A418F6BF49CF}"/>
              </c:ext>
            </c:extLst>
          </c:dPt>
          <c:dPt>
            <c:idx val="5"/>
            <c:invertIfNegative val="0"/>
            <c:bubble3D val="0"/>
            <c:spPr>
              <a:solidFill>
                <a:srgbClr val="000000"/>
              </a:solidFill>
            </c:spPr>
            <c:extLst>
              <c:ext xmlns:c16="http://schemas.microsoft.com/office/drawing/2014/chart" uri="{C3380CC4-5D6E-409C-BE32-E72D297353CC}">
                <c16:uniqueId val="{0000000B-3933-40C2-A70A-A418F6BF49CF}"/>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'BPX closed loop'!$E$7:$J$7</c:f>
              <c:strCache>
                <c:ptCount val="6"/>
                <c:pt idx="0">
                  <c:v>Virgin</c:v>
                </c:pt>
                <c:pt idx="1">
                  <c:v>Re-pulping</c:v>
                </c:pt>
                <c:pt idx="2">
                  <c:v>Paper making</c:v>
                </c:pt>
                <c:pt idx="3">
                  <c:v>Waste</c:v>
                </c:pt>
                <c:pt idx="4">
                  <c:v>Credit/ Debit</c:v>
                </c:pt>
                <c:pt idx="5">
                  <c:v>Total</c:v>
                </c:pt>
              </c:strCache>
            </c:strRef>
          </c:cat>
          <c:val>
            <c:numRef>
              <c:f>'BPX closed loop'!$E$12:$J$12</c:f>
              <c:numCache>
                <c:formatCode>General</c:formatCode>
                <c:ptCount val="6"/>
                <c:pt idx="0">
                  <c:v>600</c:v>
                </c:pt>
                <c:pt idx="1">
                  <c:v>0</c:v>
                </c:pt>
                <c:pt idx="2">
                  <c:v>1500</c:v>
                </c:pt>
                <c:pt idx="3">
                  <c:v>150.00000000000003</c:v>
                </c:pt>
                <c:pt idx="4">
                  <c:v>0</c:v>
                </c:pt>
                <c:pt idx="5">
                  <c:v>2250</c:v>
                </c:pt>
              </c:numCache>
            </c:numRef>
          </c:val>
          <c:extLst>
            <c:ext xmlns:c16="http://schemas.microsoft.com/office/drawing/2014/chart" uri="{C3380CC4-5D6E-409C-BE32-E72D297353CC}">
              <c16:uniqueId val="{0000000C-3933-40C2-A70A-A418F6BF49CF}"/>
            </c:ext>
          </c:extLst>
        </c:ser>
        <c:dLbls>
          <c:dLblPos val="outEnd"/>
          <c:showLegendKey val="0"/>
          <c:showVal val="1"/>
          <c:showCatName val="0"/>
          <c:showSerName val="0"/>
          <c:showPercent val="0"/>
          <c:showBubbleSize val="0"/>
        </c:dLbls>
        <c:gapWidth val="150"/>
        <c:axId val="-2105082968"/>
        <c:axId val="-2104716472"/>
      </c:barChart>
      <c:catAx>
        <c:axId val="-2105082968"/>
        <c:scaling>
          <c:orientation val="minMax"/>
        </c:scaling>
        <c:delete val="0"/>
        <c:axPos val="b"/>
        <c:numFmt formatCode="General" sourceLinked="0"/>
        <c:majorTickMark val="out"/>
        <c:minorTickMark val="none"/>
        <c:tickLblPos val="low"/>
        <c:txPr>
          <a:bodyPr rot="-5400000"/>
          <a:lstStyle/>
          <a:p>
            <a:pPr>
              <a:defRPr/>
            </a:pPr>
            <a:endParaRPr lang="sv-SE"/>
          </a:p>
        </c:txPr>
        <c:crossAx val="-2104716472"/>
        <c:crosses val="autoZero"/>
        <c:auto val="1"/>
        <c:lblAlgn val="ctr"/>
        <c:lblOffset val="100"/>
        <c:noMultiLvlLbl val="0"/>
      </c:catAx>
      <c:valAx>
        <c:axId val="-2104716472"/>
        <c:scaling>
          <c:orientation val="minMax"/>
          <c:max val="4000"/>
          <c:min val="-1000"/>
        </c:scaling>
        <c:delete val="0"/>
        <c:axPos val="l"/>
        <c:majorGridlines/>
        <c:numFmt formatCode="General" sourceLinked="1"/>
        <c:majorTickMark val="out"/>
        <c:minorTickMark val="none"/>
        <c:tickLblPos val="nextTo"/>
        <c:crossAx val="-210508296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8480-457C-B99D-5CCA57537823}"/>
              </c:ext>
            </c:extLst>
          </c:dPt>
          <c:dPt>
            <c:idx val="1"/>
            <c:invertIfNegative val="0"/>
            <c:bubble3D val="0"/>
            <c:spPr>
              <a:solidFill>
                <a:srgbClr val="FFFF00"/>
              </a:solidFill>
            </c:spPr>
            <c:extLst>
              <c:ext xmlns:c16="http://schemas.microsoft.com/office/drawing/2014/chart" uri="{C3380CC4-5D6E-409C-BE32-E72D297353CC}">
                <c16:uniqueId val="{00000003-8480-457C-B99D-5CCA57537823}"/>
              </c:ext>
            </c:extLst>
          </c:dPt>
          <c:dPt>
            <c:idx val="2"/>
            <c:invertIfNegative val="0"/>
            <c:bubble3D val="0"/>
            <c:spPr>
              <a:solidFill>
                <a:srgbClr val="FF0000"/>
              </a:solidFill>
            </c:spPr>
            <c:extLst>
              <c:ext xmlns:c16="http://schemas.microsoft.com/office/drawing/2014/chart" uri="{C3380CC4-5D6E-409C-BE32-E72D297353CC}">
                <c16:uniqueId val="{00000005-8480-457C-B99D-5CCA57537823}"/>
              </c:ext>
            </c:extLst>
          </c:dPt>
          <c:dPt>
            <c:idx val="3"/>
            <c:invertIfNegative val="0"/>
            <c:bubble3D val="0"/>
            <c:spPr>
              <a:solidFill>
                <a:schemeClr val="tx2"/>
              </a:solidFill>
            </c:spPr>
            <c:extLst>
              <c:ext xmlns:c16="http://schemas.microsoft.com/office/drawing/2014/chart" uri="{C3380CC4-5D6E-409C-BE32-E72D297353CC}">
                <c16:uniqueId val="{00000007-8480-457C-B99D-5CCA57537823}"/>
              </c:ext>
            </c:extLst>
          </c:dPt>
          <c:dPt>
            <c:idx val="4"/>
            <c:invertIfNegative val="0"/>
            <c:bubble3D val="0"/>
            <c:spPr>
              <a:solidFill>
                <a:schemeClr val="bg2"/>
              </a:solidFill>
            </c:spPr>
            <c:extLst>
              <c:ext xmlns:c16="http://schemas.microsoft.com/office/drawing/2014/chart" uri="{C3380CC4-5D6E-409C-BE32-E72D297353CC}">
                <c16:uniqueId val="{00000009-8480-457C-B99D-5CCA57537823}"/>
              </c:ext>
            </c:extLst>
          </c:dPt>
          <c:dPt>
            <c:idx val="5"/>
            <c:invertIfNegative val="0"/>
            <c:bubble3D val="0"/>
            <c:spPr>
              <a:solidFill>
                <a:srgbClr val="000000"/>
              </a:solidFill>
            </c:spPr>
            <c:extLst>
              <c:ext xmlns:c16="http://schemas.microsoft.com/office/drawing/2014/chart" uri="{C3380CC4-5D6E-409C-BE32-E72D297353CC}">
                <c16:uniqueId val="{0000000B-8480-457C-B99D-5CCA57537823}"/>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'BPX closed loop'!$E$7:$J$7</c:f>
              <c:strCache>
                <c:ptCount val="6"/>
                <c:pt idx="0">
                  <c:v>Virgin</c:v>
                </c:pt>
                <c:pt idx="1">
                  <c:v>Re-pulping</c:v>
                </c:pt>
                <c:pt idx="2">
                  <c:v>Paper making</c:v>
                </c:pt>
                <c:pt idx="3">
                  <c:v>Waste</c:v>
                </c:pt>
                <c:pt idx="4">
                  <c:v>Credit/ Debit</c:v>
                </c:pt>
                <c:pt idx="5">
                  <c:v>Total</c:v>
                </c:pt>
              </c:strCache>
            </c:strRef>
          </c:cat>
          <c:val>
            <c:numRef>
              <c:f>'BPX closed loop'!$E$13:$J$13</c:f>
              <c:numCache>
                <c:formatCode>General</c:formatCode>
                <c:ptCount val="6"/>
                <c:pt idx="0">
                  <c:v>300</c:v>
                </c:pt>
                <c:pt idx="1">
                  <c:v>150</c:v>
                </c:pt>
                <c:pt idx="2">
                  <c:v>1500</c:v>
                </c:pt>
                <c:pt idx="3">
                  <c:v>150.00000000000003</c:v>
                </c:pt>
                <c:pt idx="4">
                  <c:v>0</c:v>
                </c:pt>
                <c:pt idx="5">
                  <c:v>2100</c:v>
                </c:pt>
              </c:numCache>
            </c:numRef>
          </c:val>
          <c:extLst>
            <c:ext xmlns:c16="http://schemas.microsoft.com/office/drawing/2014/chart" uri="{C3380CC4-5D6E-409C-BE32-E72D297353CC}">
              <c16:uniqueId val="{0000000C-8480-457C-B99D-5CCA57537823}"/>
            </c:ext>
          </c:extLst>
        </c:ser>
        <c:dLbls>
          <c:dLblPos val="outEnd"/>
          <c:showLegendKey val="0"/>
          <c:showVal val="1"/>
          <c:showCatName val="0"/>
          <c:showSerName val="0"/>
          <c:showPercent val="0"/>
          <c:showBubbleSize val="0"/>
        </c:dLbls>
        <c:gapWidth val="150"/>
        <c:axId val="-2104521816"/>
        <c:axId val="-2104519208"/>
      </c:barChart>
      <c:catAx>
        <c:axId val="-2104521816"/>
        <c:scaling>
          <c:orientation val="minMax"/>
        </c:scaling>
        <c:delete val="0"/>
        <c:axPos val="b"/>
        <c:numFmt formatCode="General" sourceLinked="0"/>
        <c:majorTickMark val="out"/>
        <c:minorTickMark val="none"/>
        <c:tickLblPos val="low"/>
        <c:txPr>
          <a:bodyPr rot="-5400000"/>
          <a:lstStyle/>
          <a:p>
            <a:pPr>
              <a:defRPr/>
            </a:pPr>
            <a:endParaRPr lang="sv-SE"/>
          </a:p>
        </c:txPr>
        <c:crossAx val="-2104519208"/>
        <c:crosses val="autoZero"/>
        <c:auto val="1"/>
        <c:lblAlgn val="ctr"/>
        <c:lblOffset val="100"/>
        <c:noMultiLvlLbl val="0"/>
      </c:catAx>
      <c:valAx>
        <c:axId val="-2104519208"/>
        <c:scaling>
          <c:orientation val="minMax"/>
          <c:max val="4000"/>
          <c:min val="-1000"/>
        </c:scaling>
        <c:delete val="0"/>
        <c:axPos val="l"/>
        <c:majorGridlines/>
        <c:numFmt formatCode="General" sourceLinked="1"/>
        <c:majorTickMark val="out"/>
        <c:minorTickMark val="none"/>
        <c:tickLblPos val="nextTo"/>
        <c:crossAx val="-210452181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19EC-462D-BC1C-FD682D6A2B17}"/>
              </c:ext>
            </c:extLst>
          </c:dPt>
          <c:dPt>
            <c:idx val="1"/>
            <c:invertIfNegative val="0"/>
            <c:bubble3D val="0"/>
            <c:spPr>
              <a:solidFill>
                <a:srgbClr val="FFFF00"/>
              </a:solidFill>
            </c:spPr>
            <c:extLst>
              <c:ext xmlns:c16="http://schemas.microsoft.com/office/drawing/2014/chart" uri="{C3380CC4-5D6E-409C-BE32-E72D297353CC}">
                <c16:uniqueId val="{00000003-19EC-462D-BC1C-FD682D6A2B17}"/>
              </c:ext>
            </c:extLst>
          </c:dPt>
          <c:dPt>
            <c:idx val="2"/>
            <c:invertIfNegative val="0"/>
            <c:bubble3D val="0"/>
            <c:spPr>
              <a:solidFill>
                <a:srgbClr val="FF0000"/>
              </a:solidFill>
            </c:spPr>
            <c:extLst>
              <c:ext xmlns:c16="http://schemas.microsoft.com/office/drawing/2014/chart" uri="{C3380CC4-5D6E-409C-BE32-E72D297353CC}">
                <c16:uniqueId val="{00000005-19EC-462D-BC1C-FD682D6A2B17}"/>
              </c:ext>
            </c:extLst>
          </c:dPt>
          <c:dPt>
            <c:idx val="3"/>
            <c:invertIfNegative val="0"/>
            <c:bubble3D val="0"/>
            <c:spPr>
              <a:solidFill>
                <a:schemeClr val="tx2"/>
              </a:solidFill>
            </c:spPr>
            <c:extLst>
              <c:ext xmlns:c16="http://schemas.microsoft.com/office/drawing/2014/chart" uri="{C3380CC4-5D6E-409C-BE32-E72D297353CC}">
                <c16:uniqueId val="{00000007-19EC-462D-BC1C-FD682D6A2B17}"/>
              </c:ext>
            </c:extLst>
          </c:dPt>
          <c:dPt>
            <c:idx val="4"/>
            <c:invertIfNegative val="0"/>
            <c:bubble3D val="0"/>
            <c:spPr>
              <a:solidFill>
                <a:schemeClr val="bg2"/>
              </a:solidFill>
            </c:spPr>
            <c:extLst>
              <c:ext xmlns:c16="http://schemas.microsoft.com/office/drawing/2014/chart" uri="{C3380CC4-5D6E-409C-BE32-E72D297353CC}">
                <c16:uniqueId val="{00000009-19EC-462D-BC1C-FD682D6A2B17}"/>
              </c:ext>
            </c:extLst>
          </c:dPt>
          <c:dPt>
            <c:idx val="5"/>
            <c:invertIfNegative val="0"/>
            <c:bubble3D val="0"/>
            <c:spPr>
              <a:solidFill>
                <a:srgbClr val="000000"/>
              </a:solidFill>
            </c:spPr>
            <c:extLst>
              <c:ext xmlns:c16="http://schemas.microsoft.com/office/drawing/2014/chart" uri="{C3380CC4-5D6E-409C-BE32-E72D297353CC}">
                <c16:uniqueId val="{0000000B-19EC-462D-BC1C-FD682D6A2B17}"/>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'BPX closed loop'!$E$7:$J$7</c:f>
              <c:strCache>
                <c:ptCount val="6"/>
                <c:pt idx="0">
                  <c:v>Virgin</c:v>
                </c:pt>
                <c:pt idx="1">
                  <c:v>Re-pulping</c:v>
                </c:pt>
                <c:pt idx="2">
                  <c:v>Paper making</c:v>
                </c:pt>
                <c:pt idx="3">
                  <c:v>Waste</c:v>
                </c:pt>
                <c:pt idx="4">
                  <c:v>Credit/ Debit</c:v>
                </c:pt>
                <c:pt idx="5">
                  <c:v>Total</c:v>
                </c:pt>
              </c:strCache>
            </c:strRef>
          </c:cat>
          <c:val>
            <c:numRef>
              <c:f>'BPX closed loop'!$E$14:$J$14</c:f>
              <c:numCache>
                <c:formatCode>General</c:formatCode>
                <c:ptCount val="6"/>
                <c:pt idx="0">
                  <c:v>0</c:v>
                </c:pt>
                <c:pt idx="1">
                  <c:v>300</c:v>
                </c:pt>
                <c:pt idx="2">
                  <c:v>1500</c:v>
                </c:pt>
                <c:pt idx="3">
                  <c:v>150.00000000000003</c:v>
                </c:pt>
                <c:pt idx="4">
                  <c:v>0</c:v>
                </c:pt>
                <c:pt idx="5">
                  <c:v>1950</c:v>
                </c:pt>
              </c:numCache>
            </c:numRef>
          </c:val>
          <c:extLst>
            <c:ext xmlns:c16="http://schemas.microsoft.com/office/drawing/2014/chart" uri="{C3380CC4-5D6E-409C-BE32-E72D297353CC}">
              <c16:uniqueId val="{0000000C-19EC-462D-BC1C-FD682D6A2B17}"/>
            </c:ext>
          </c:extLst>
        </c:ser>
        <c:dLbls>
          <c:dLblPos val="outEnd"/>
          <c:showLegendKey val="0"/>
          <c:showVal val="1"/>
          <c:showCatName val="0"/>
          <c:showSerName val="0"/>
          <c:showPercent val="0"/>
          <c:showBubbleSize val="0"/>
        </c:dLbls>
        <c:gapWidth val="150"/>
        <c:axId val="-2104564632"/>
        <c:axId val="-2104561544"/>
      </c:barChart>
      <c:catAx>
        <c:axId val="-2104564632"/>
        <c:scaling>
          <c:orientation val="minMax"/>
        </c:scaling>
        <c:delete val="0"/>
        <c:axPos val="b"/>
        <c:numFmt formatCode="General" sourceLinked="0"/>
        <c:majorTickMark val="out"/>
        <c:minorTickMark val="none"/>
        <c:tickLblPos val="low"/>
        <c:txPr>
          <a:bodyPr rot="-5400000"/>
          <a:lstStyle/>
          <a:p>
            <a:pPr>
              <a:defRPr/>
            </a:pPr>
            <a:endParaRPr lang="sv-SE"/>
          </a:p>
        </c:txPr>
        <c:crossAx val="-2104561544"/>
        <c:crosses val="autoZero"/>
        <c:auto val="1"/>
        <c:lblAlgn val="ctr"/>
        <c:lblOffset val="100"/>
        <c:noMultiLvlLbl val="0"/>
      </c:catAx>
      <c:valAx>
        <c:axId val="-2104561544"/>
        <c:scaling>
          <c:orientation val="minMax"/>
          <c:max val="4000"/>
          <c:min val="-1000"/>
        </c:scaling>
        <c:delete val="0"/>
        <c:axPos val="l"/>
        <c:majorGridlines/>
        <c:numFmt formatCode="General" sourceLinked="1"/>
        <c:majorTickMark val="out"/>
        <c:minorTickMark val="none"/>
        <c:tickLblPos val="nextTo"/>
        <c:crossAx val="-210456463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1197-4A75-8EAE-9F6144D2B5A1}"/>
              </c:ext>
            </c:extLst>
          </c:dPt>
          <c:dPt>
            <c:idx val="1"/>
            <c:invertIfNegative val="0"/>
            <c:bubble3D val="0"/>
            <c:spPr>
              <a:solidFill>
                <a:srgbClr val="FFFF00"/>
              </a:solidFill>
            </c:spPr>
            <c:extLst>
              <c:ext xmlns:c16="http://schemas.microsoft.com/office/drawing/2014/chart" uri="{C3380CC4-5D6E-409C-BE32-E72D297353CC}">
                <c16:uniqueId val="{00000003-1197-4A75-8EAE-9F6144D2B5A1}"/>
              </c:ext>
            </c:extLst>
          </c:dPt>
          <c:dPt>
            <c:idx val="2"/>
            <c:invertIfNegative val="0"/>
            <c:bubble3D val="0"/>
            <c:spPr>
              <a:solidFill>
                <a:srgbClr val="FF0000"/>
              </a:solidFill>
            </c:spPr>
            <c:extLst>
              <c:ext xmlns:c16="http://schemas.microsoft.com/office/drawing/2014/chart" uri="{C3380CC4-5D6E-409C-BE32-E72D297353CC}">
                <c16:uniqueId val="{00000005-1197-4A75-8EAE-9F6144D2B5A1}"/>
              </c:ext>
            </c:extLst>
          </c:dPt>
          <c:dPt>
            <c:idx val="3"/>
            <c:invertIfNegative val="0"/>
            <c:bubble3D val="0"/>
            <c:spPr>
              <a:solidFill>
                <a:schemeClr val="tx2"/>
              </a:solidFill>
            </c:spPr>
            <c:extLst>
              <c:ext xmlns:c16="http://schemas.microsoft.com/office/drawing/2014/chart" uri="{C3380CC4-5D6E-409C-BE32-E72D297353CC}">
                <c16:uniqueId val="{00000007-1197-4A75-8EAE-9F6144D2B5A1}"/>
              </c:ext>
            </c:extLst>
          </c:dPt>
          <c:dPt>
            <c:idx val="4"/>
            <c:invertIfNegative val="0"/>
            <c:bubble3D val="0"/>
            <c:spPr>
              <a:solidFill>
                <a:schemeClr val="bg2"/>
              </a:solidFill>
            </c:spPr>
            <c:extLst>
              <c:ext xmlns:c16="http://schemas.microsoft.com/office/drawing/2014/chart" uri="{C3380CC4-5D6E-409C-BE32-E72D297353CC}">
                <c16:uniqueId val="{00000009-1197-4A75-8EAE-9F6144D2B5A1}"/>
              </c:ext>
            </c:extLst>
          </c:dPt>
          <c:dPt>
            <c:idx val="5"/>
            <c:invertIfNegative val="0"/>
            <c:bubble3D val="0"/>
            <c:spPr>
              <a:solidFill>
                <a:srgbClr val="000000"/>
              </a:solidFill>
            </c:spPr>
            <c:extLst>
              <c:ext xmlns:c16="http://schemas.microsoft.com/office/drawing/2014/chart" uri="{C3380CC4-5D6E-409C-BE32-E72D297353CC}">
                <c16:uniqueId val="{0000000B-1197-4A75-8EAE-9F6144D2B5A1}"/>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'BPX closed loop'!$E$7:$J$7</c:f>
              <c:strCache>
                <c:ptCount val="6"/>
                <c:pt idx="0">
                  <c:v>Virgin</c:v>
                </c:pt>
                <c:pt idx="1">
                  <c:v>Re-pulping</c:v>
                </c:pt>
                <c:pt idx="2">
                  <c:v>Paper making</c:v>
                </c:pt>
                <c:pt idx="3">
                  <c:v>Waste</c:v>
                </c:pt>
                <c:pt idx="4">
                  <c:v>Credit/ Debit</c:v>
                </c:pt>
                <c:pt idx="5">
                  <c:v>Total</c:v>
                </c:pt>
              </c:strCache>
            </c:strRef>
          </c:cat>
          <c:val>
            <c:numRef>
              <c:f>'BPX closed loop'!$E$15:$J$15</c:f>
              <c:numCache>
                <c:formatCode>General</c:formatCode>
                <c:ptCount val="6"/>
                <c:pt idx="0">
                  <c:v>600</c:v>
                </c:pt>
                <c:pt idx="1">
                  <c:v>0</c:v>
                </c:pt>
                <c:pt idx="2">
                  <c:v>1500</c:v>
                </c:pt>
                <c:pt idx="3">
                  <c:v>150.00000000000003</c:v>
                </c:pt>
                <c:pt idx="4">
                  <c:v>0</c:v>
                </c:pt>
                <c:pt idx="5">
                  <c:v>2250</c:v>
                </c:pt>
              </c:numCache>
            </c:numRef>
          </c:val>
          <c:extLst>
            <c:ext xmlns:c16="http://schemas.microsoft.com/office/drawing/2014/chart" uri="{C3380CC4-5D6E-409C-BE32-E72D297353CC}">
              <c16:uniqueId val="{0000000C-1197-4A75-8EAE-9F6144D2B5A1}"/>
            </c:ext>
          </c:extLst>
        </c:ser>
        <c:dLbls>
          <c:dLblPos val="outEnd"/>
          <c:showLegendKey val="0"/>
          <c:showVal val="1"/>
          <c:showCatName val="0"/>
          <c:showSerName val="0"/>
          <c:showPercent val="0"/>
          <c:showBubbleSize val="0"/>
        </c:dLbls>
        <c:gapWidth val="150"/>
        <c:axId val="-2122910936"/>
        <c:axId val="-2122899864"/>
      </c:barChart>
      <c:catAx>
        <c:axId val="-2122910936"/>
        <c:scaling>
          <c:orientation val="minMax"/>
        </c:scaling>
        <c:delete val="0"/>
        <c:axPos val="b"/>
        <c:numFmt formatCode="General" sourceLinked="0"/>
        <c:majorTickMark val="out"/>
        <c:minorTickMark val="none"/>
        <c:tickLblPos val="low"/>
        <c:txPr>
          <a:bodyPr rot="-5400000"/>
          <a:lstStyle/>
          <a:p>
            <a:pPr>
              <a:defRPr/>
            </a:pPr>
            <a:endParaRPr lang="sv-SE"/>
          </a:p>
        </c:txPr>
        <c:crossAx val="-2122899864"/>
        <c:crosses val="autoZero"/>
        <c:auto val="1"/>
        <c:lblAlgn val="ctr"/>
        <c:lblOffset val="100"/>
        <c:noMultiLvlLbl val="0"/>
      </c:catAx>
      <c:valAx>
        <c:axId val="-2122899864"/>
        <c:scaling>
          <c:orientation val="minMax"/>
          <c:max val="4000"/>
          <c:min val="-1000"/>
        </c:scaling>
        <c:delete val="0"/>
        <c:axPos val="l"/>
        <c:majorGridlines/>
        <c:numFmt formatCode="General" sourceLinked="1"/>
        <c:majorTickMark val="out"/>
        <c:minorTickMark val="none"/>
        <c:tickLblPos val="nextTo"/>
        <c:crossAx val="-212291093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8203-4440-9C86-C096E01EEC8B}"/>
              </c:ext>
            </c:extLst>
          </c:dPt>
          <c:dPt>
            <c:idx val="1"/>
            <c:invertIfNegative val="0"/>
            <c:bubble3D val="0"/>
            <c:spPr>
              <a:solidFill>
                <a:srgbClr val="FFFF00"/>
              </a:solidFill>
            </c:spPr>
            <c:extLst>
              <c:ext xmlns:c16="http://schemas.microsoft.com/office/drawing/2014/chart" uri="{C3380CC4-5D6E-409C-BE32-E72D297353CC}">
                <c16:uniqueId val="{00000003-8203-4440-9C86-C096E01EEC8B}"/>
              </c:ext>
            </c:extLst>
          </c:dPt>
          <c:dPt>
            <c:idx val="2"/>
            <c:invertIfNegative val="0"/>
            <c:bubble3D val="0"/>
            <c:spPr>
              <a:solidFill>
                <a:srgbClr val="FF0000"/>
              </a:solidFill>
            </c:spPr>
            <c:extLst>
              <c:ext xmlns:c16="http://schemas.microsoft.com/office/drawing/2014/chart" uri="{C3380CC4-5D6E-409C-BE32-E72D297353CC}">
                <c16:uniqueId val="{00000005-8203-4440-9C86-C096E01EEC8B}"/>
              </c:ext>
            </c:extLst>
          </c:dPt>
          <c:dPt>
            <c:idx val="3"/>
            <c:invertIfNegative val="0"/>
            <c:bubble3D val="0"/>
            <c:spPr>
              <a:solidFill>
                <a:schemeClr val="tx2"/>
              </a:solidFill>
            </c:spPr>
            <c:extLst>
              <c:ext xmlns:c16="http://schemas.microsoft.com/office/drawing/2014/chart" uri="{C3380CC4-5D6E-409C-BE32-E72D297353CC}">
                <c16:uniqueId val="{00000007-8203-4440-9C86-C096E01EEC8B}"/>
              </c:ext>
            </c:extLst>
          </c:dPt>
          <c:dPt>
            <c:idx val="4"/>
            <c:invertIfNegative val="0"/>
            <c:bubble3D val="0"/>
            <c:spPr>
              <a:solidFill>
                <a:schemeClr val="bg2"/>
              </a:solidFill>
            </c:spPr>
            <c:extLst>
              <c:ext xmlns:c16="http://schemas.microsoft.com/office/drawing/2014/chart" uri="{C3380CC4-5D6E-409C-BE32-E72D297353CC}">
                <c16:uniqueId val="{00000009-8203-4440-9C86-C096E01EEC8B}"/>
              </c:ext>
            </c:extLst>
          </c:dPt>
          <c:dPt>
            <c:idx val="5"/>
            <c:invertIfNegative val="0"/>
            <c:bubble3D val="0"/>
            <c:spPr>
              <a:solidFill>
                <a:srgbClr val="000000"/>
              </a:solidFill>
            </c:spPr>
            <c:extLst>
              <c:ext xmlns:c16="http://schemas.microsoft.com/office/drawing/2014/chart" uri="{C3380CC4-5D6E-409C-BE32-E72D297353CC}">
                <c16:uniqueId val="{0000000B-8203-4440-9C86-C096E01EEC8B}"/>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'BPX closed loop'!$E$7:$J$7</c:f>
              <c:strCache>
                <c:ptCount val="6"/>
                <c:pt idx="0">
                  <c:v>Virgin</c:v>
                </c:pt>
                <c:pt idx="1">
                  <c:v>Re-pulping</c:v>
                </c:pt>
                <c:pt idx="2">
                  <c:v>Paper making</c:v>
                </c:pt>
                <c:pt idx="3">
                  <c:v>Waste</c:v>
                </c:pt>
                <c:pt idx="4">
                  <c:v>Credit/ Debit</c:v>
                </c:pt>
                <c:pt idx="5">
                  <c:v>Total</c:v>
                </c:pt>
              </c:strCache>
            </c:strRef>
          </c:cat>
          <c:val>
            <c:numRef>
              <c:f>'BPX closed loop'!$E$16:$J$16</c:f>
              <c:numCache>
                <c:formatCode>General</c:formatCode>
                <c:ptCount val="6"/>
                <c:pt idx="0">
                  <c:v>300</c:v>
                </c:pt>
                <c:pt idx="1">
                  <c:v>150</c:v>
                </c:pt>
                <c:pt idx="2">
                  <c:v>1500</c:v>
                </c:pt>
                <c:pt idx="3">
                  <c:v>150.00000000000003</c:v>
                </c:pt>
                <c:pt idx="4">
                  <c:v>0</c:v>
                </c:pt>
                <c:pt idx="5">
                  <c:v>2100</c:v>
                </c:pt>
              </c:numCache>
            </c:numRef>
          </c:val>
          <c:extLst>
            <c:ext xmlns:c16="http://schemas.microsoft.com/office/drawing/2014/chart" uri="{C3380CC4-5D6E-409C-BE32-E72D297353CC}">
              <c16:uniqueId val="{0000000C-8203-4440-9C86-C096E01EEC8B}"/>
            </c:ext>
          </c:extLst>
        </c:ser>
        <c:dLbls>
          <c:dLblPos val="outEnd"/>
          <c:showLegendKey val="0"/>
          <c:showVal val="1"/>
          <c:showCatName val="0"/>
          <c:showSerName val="0"/>
          <c:showPercent val="0"/>
          <c:showBubbleSize val="0"/>
        </c:dLbls>
        <c:gapWidth val="150"/>
        <c:axId val="-2103931688"/>
        <c:axId val="-2103604056"/>
      </c:barChart>
      <c:catAx>
        <c:axId val="-2103931688"/>
        <c:scaling>
          <c:orientation val="minMax"/>
        </c:scaling>
        <c:delete val="0"/>
        <c:axPos val="b"/>
        <c:numFmt formatCode="General" sourceLinked="0"/>
        <c:majorTickMark val="out"/>
        <c:minorTickMark val="none"/>
        <c:tickLblPos val="low"/>
        <c:txPr>
          <a:bodyPr rot="-5400000"/>
          <a:lstStyle/>
          <a:p>
            <a:pPr>
              <a:defRPr/>
            </a:pPr>
            <a:endParaRPr lang="sv-SE"/>
          </a:p>
        </c:txPr>
        <c:crossAx val="-2103604056"/>
        <c:crosses val="autoZero"/>
        <c:auto val="1"/>
        <c:lblAlgn val="ctr"/>
        <c:lblOffset val="100"/>
        <c:noMultiLvlLbl val="0"/>
      </c:catAx>
      <c:valAx>
        <c:axId val="-2103604056"/>
        <c:scaling>
          <c:orientation val="minMax"/>
          <c:max val="4000"/>
          <c:min val="-1000"/>
        </c:scaling>
        <c:delete val="0"/>
        <c:axPos val="l"/>
        <c:majorGridlines/>
        <c:numFmt formatCode="General" sourceLinked="1"/>
        <c:majorTickMark val="out"/>
        <c:minorTickMark val="none"/>
        <c:tickLblPos val="nextTo"/>
        <c:crossAx val="-210393168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1FEA-495C-A6FC-FF4281F5F396}"/>
              </c:ext>
            </c:extLst>
          </c:dPt>
          <c:dPt>
            <c:idx val="1"/>
            <c:invertIfNegative val="0"/>
            <c:bubble3D val="0"/>
            <c:spPr>
              <a:solidFill>
                <a:srgbClr val="FFFF00"/>
              </a:solidFill>
            </c:spPr>
            <c:extLst>
              <c:ext xmlns:c16="http://schemas.microsoft.com/office/drawing/2014/chart" uri="{C3380CC4-5D6E-409C-BE32-E72D297353CC}">
                <c16:uniqueId val="{00000003-1FEA-495C-A6FC-FF4281F5F396}"/>
              </c:ext>
            </c:extLst>
          </c:dPt>
          <c:dPt>
            <c:idx val="2"/>
            <c:invertIfNegative val="0"/>
            <c:bubble3D val="0"/>
            <c:spPr>
              <a:solidFill>
                <a:srgbClr val="FF0000"/>
              </a:solidFill>
            </c:spPr>
            <c:extLst>
              <c:ext xmlns:c16="http://schemas.microsoft.com/office/drawing/2014/chart" uri="{C3380CC4-5D6E-409C-BE32-E72D297353CC}">
                <c16:uniqueId val="{00000005-1FEA-495C-A6FC-FF4281F5F396}"/>
              </c:ext>
            </c:extLst>
          </c:dPt>
          <c:dPt>
            <c:idx val="3"/>
            <c:invertIfNegative val="0"/>
            <c:bubble3D val="0"/>
            <c:spPr>
              <a:solidFill>
                <a:schemeClr val="tx2"/>
              </a:solidFill>
            </c:spPr>
            <c:extLst>
              <c:ext xmlns:c16="http://schemas.microsoft.com/office/drawing/2014/chart" uri="{C3380CC4-5D6E-409C-BE32-E72D297353CC}">
                <c16:uniqueId val="{00000007-1FEA-495C-A6FC-FF4281F5F396}"/>
              </c:ext>
            </c:extLst>
          </c:dPt>
          <c:dPt>
            <c:idx val="4"/>
            <c:invertIfNegative val="0"/>
            <c:bubble3D val="0"/>
            <c:spPr>
              <a:solidFill>
                <a:schemeClr val="bg2"/>
              </a:solidFill>
            </c:spPr>
            <c:extLst>
              <c:ext xmlns:c16="http://schemas.microsoft.com/office/drawing/2014/chart" uri="{C3380CC4-5D6E-409C-BE32-E72D297353CC}">
                <c16:uniqueId val="{00000009-1FEA-495C-A6FC-FF4281F5F396}"/>
              </c:ext>
            </c:extLst>
          </c:dPt>
          <c:dPt>
            <c:idx val="5"/>
            <c:invertIfNegative val="0"/>
            <c:bubble3D val="0"/>
            <c:spPr>
              <a:solidFill>
                <a:srgbClr val="000000"/>
              </a:solidFill>
            </c:spPr>
            <c:extLst>
              <c:ext xmlns:c16="http://schemas.microsoft.com/office/drawing/2014/chart" uri="{C3380CC4-5D6E-409C-BE32-E72D297353CC}">
                <c16:uniqueId val="{0000000B-1FEA-495C-A6FC-FF4281F5F396}"/>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'BPX closed loop'!$E$7:$J$7</c:f>
              <c:strCache>
                <c:ptCount val="6"/>
                <c:pt idx="0">
                  <c:v>Virgin</c:v>
                </c:pt>
                <c:pt idx="1">
                  <c:v>Re-pulping</c:v>
                </c:pt>
                <c:pt idx="2">
                  <c:v>Paper making</c:v>
                </c:pt>
                <c:pt idx="3">
                  <c:v>Waste</c:v>
                </c:pt>
                <c:pt idx="4">
                  <c:v>Credit/ Debit</c:v>
                </c:pt>
                <c:pt idx="5">
                  <c:v>Total</c:v>
                </c:pt>
              </c:strCache>
            </c:strRef>
          </c:cat>
          <c:val>
            <c:numRef>
              <c:f>'BPX closed loop'!$E$17:$J$17</c:f>
              <c:numCache>
                <c:formatCode>General</c:formatCode>
                <c:ptCount val="6"/>
                <c:pt idx="0">
                  <c:v>0</c:v>
                </c:pt>
                <c:pt idx="1">
                  <c:v>300</c:v>
                </c:pt>
                <c:pt idx="2">
                  <c:v>1500</c:v>
                </c:pt>
                <c:pt idx="3">
                  <c:v>150.00000000000003</c:v>
                </c:pt>
                <c:pt idx="4">
                  <c:v>0</c:v>
                </c:pt>
                <c:pt idx="5">
                  <c:v>1950</c:v>
                </c:pt>
              </c:numCache>
            </c:numRef>
          </c:val>
          <c:extLst>
            <c:ext xmlns:c16="http://schemas.microsoft.com/office/drawing/2014/chart" uri="{C3380CC4-5D6E-409C-BE32-E72D297353CC}">
              <c16:uniqueId val="{0000000C-1FEA-495C-A6FC-FF4281F5F396}"/>
            </c:ext>
          </c:extLst>
        </c:ser>
        <c:dLbls>
          <c:dLblPos val="outEnd"/>
          <c:showLegendKey val="0"/>
          <c:showVal val="1"/>
          <c:showCatName val="0"/>
          <c:showSerName val="0"/>
          <c:showPercent val="0"/>
          <c:showBubbleSize val="0"/>
        </c:dLbls>
        <c:gapWidth val="150"/>
        <c:axId val="-2103579688"/>
        <c:axId val="-2103513592"/>
      </c:barChart>
      <c:catAx>
        <c:axId val="-2103579688"/>
        <c:scaling>
          <c:orientation val="minMax"/>
        </c:scaling>
        <c:delete val="0"/>
        <c:axPos val="b"/>
        <c:numFmt formatCode="General" sourceLinked="0"/>
        <c:majorTickMark val="out"/>
        <c:minorTickMark val="none"/>
        <c:tickLblPos val="low"/>
        <c:txPr>
          <a:bodyPr rot="-5400000"/>
          <a:lstStyle/>
          <a:p>
            <a:pPr>
              <a:defRPr/>
            </a:pPr>
            <a:endParaRPr lang="sv-SE"/>
          </a:p>
        </c:txPr>
        <c:crossAx val="-2103513592"/>
        <c:crosses val="autoZero"/>
        <c:auto val="1"/>
        <c:lblAlgn val="ctr"/>
        <c:lblOffset val="100"/>
        <c:noMultiLvlLbl val="0"/>
      </c:catAx>
      <c:valAx>
        <c:axId val="-2103513592"/>
        <c:scaling>
          <c:orientation val="minMax"/>
          <c:max val="4000"/>
          <c:min val="-1000"/>
        </c:scaling>
        <c:delete val="0"/>
        <c:axPos val="l"/>
        <c:majorGridlines/>
        <c:numFmt formatCode="General" sourceLinked="1"/>
        <c:majorTickMark val="out"/>
        <c:minorTickMark val="none"/>
        <c:tickLblPos val="nextTo"/>
        <c:crossAx val="-210357968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0BAE-408E-B861-2F3888071CD2}"/>
              </c:ext>
            </c:extLst>
          </c:dPt>
          <c:dPt>
            <c:idx val="1"/>
            <c:invertIfNegative val="0"/>
            <c:bubble3D val="0"/>
            <c:spPr>
              <a:solidFill>
                <a:srgbClr val="FFFF00"/>
              </a:solidFill>
            </c:spPr>
            <c:extLst>
              <c:ext xmlns:c16="http://schemas.microsoft.com/office/drawing/2014/chart" uri="{C3380CC4-5D6E-409C-BE32-E72D297353CC}">
                <c16:uniqueId val="{00000003-0BAE-408E-B861-2F3888071CD2}"/>
              </c:ext>
            </c:extLst>
          </c:dPt>
          <c:dPt>
            <c:idx val="2"/>
            <c:invertIfNegative val="0"/>
            <c:bubble3D val="0"/>
            <c:spPr>
              <a:solidFill>
                <a:srgbClr val="FF0000"/>
              </a:solidFill>
            </c:spPr>
            <c:extLst>
              <c:ext xmlns:c16="http://schemas.microsoft.com/office/drawing/2014/chart" uri="{C3380CC4-5D6E-409C-BE32-E72D297353CC}">
                <c16:uniqueId val="{00000005-0BAE-408E-B861-2F3888071CD2}"/>
              </c:ext>
            </c:extLst>
          </c:dPt>
          <c:dPt>
            <c:idx val="3"/>
            <c:invertIfNegative val="0"/>
            <c:bubble3D val="0"/>
            <c:spPr>
              <a:solidFill>
                <a:schemeClr val="tx2"/>
              </a:solidFill>
            </c:spPr>
            <c:extLst>
              <c:ext xmlns:c16="http://schemas.microsoft.com/office/drawing/2014/chart" uri="{C3380CC4-5D6E-409C-BE32-E72D297353CC}">
                <c16:uniqueId val="{00000007-0BAE-408E-B861-2F3888071CD2}"/>
              </c:ext>
            </c:extLst>
          </c:dPt>
          <c:dPt>
            <c:idx val="4"/>
            <c:invertIfNegative val="0"/>
            <c:bubble3D val="0"/>
            <c:spPr>
              <a:solidFill>
                <a:schemeClr val="bg2"/>
              </a:solidFill>
            </c:spPr>
            <c:extLst>
              <c:ext xmlns:c16="http://schemas.microsoft.com/office/drawing/2014/chart" uri="{C3380CC4-5D6E-409C-BE32-E72D297353CC}">
                <c16:uniqueId val="{00000009-0BAE-408E-B861-2F3888071CD2}"/>
              </c:ext>
            </c:extLst>
          </c:dPt>
          <c:dPt>
            <c:idx val="5"/>
            <c:invertIfNegative val="0"/>
            <c:bubble3D val="0"/>
            <c:spPr>
              <a:solidFill>
                <a:srgbClr val="000000"/>
              </a:solidFill>
            </c:spPr>
            <c:extLst>
              <c:ext xmlns:c16="http://schemas.microsoft.com/office/drawing/2014/chart" uri="{C3380CC4-5D6E-409C-BE32-E72D297353CC}">
                <c16:uniqueId val="{0000000B-0BAE-408E-B861-2F3888071CD2}"/>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'Cut-off'!$E$7:$J$7</c:f>
              <c:strCache>
                <c:ptCount val="6"/>
                <c:pt idx="0">
                  <c:v>Virgin</c:v>
                </c:pt>
                <c:pt idx="1">
                  <c:v>Re-pulping</c:v>
                </c:pt>
                <c:pt idx="2">
                  <c:v>Paper making</c:v>
                </c:pt>
                <c:pt idx="3">
                  <c:v>Waste</c:v>
                </c:pt>
                <c:pt idx="4">
                  <c:v>Credit/ Debit</c:v>
                </c:pt>
                <c:pt idx="5">
                  <c:v>Total</c:v>
                </c:pt>
              </c:strCache>
            </c:strRef>
          </c:cat>
          <c:val>
            <c:numRef>
              <c:f>'Cut-off'!$E$9:$J$9</c:f>
              <c:numCache>
                <c:formatCode>General</c:formatCode>
                <c:ptCount val="6"/>
                <c:pt idx="0">
                  <c:v>600</c:v>
                </c:pt>
                <c:pt idx="1">
                  <c:v>0</c:v>
                </c:pt>
                <c:pt idx="2">
                  <c:v>1500</c:v>
                </c:pt>
                <c:pt idx="3">
                  <c:v>500</c:v>
                </c:pt>
                <c:pt idx="4">
                  <c:v>0</c:v>
                </c:pt>
                <c:pt idx="5">
                  <c:v>2600</c:v>
                </c:pt>
              </c:numCache>
            </c:numRef>
          </c:val>
          <c:extLst>
            <c:ext xmlns:c16="http://schemas.microsoft.com/office/drawing/2014/chart" uri="{C3380CC4-5D6E-409C-BE32-E72D297353CC}">
              <c16:uniqueId val="{0000000C-0BAE-408E-B861-2F3888071CD2}"/>
            </c:ext>
          </c:extLst>
        </c:ser>
        <c:dLbls>
          <c:dLblPos val="outEnd"/>
          <c:showLegendKey val="0"/>
          <c:showVal val="1"/>
          <c:showCatName val="0"/>
          <c:showSerName val="0"/>
          <c:showPercent val="0"/>
          <c:showBubbleSize val="0"/>
        </c:dLbls>
        <c:gapWidth val="150"/>
        <c:axId val="-2086219736"/>
        <c:axId val="2115115144"/>
      </c:barChart>
      <c:catAx>
        <c:axId val="-2086219736"/>
        <c:scaling>
          <c:orientation val="minMax"/>
        </c:scaling>
        <c:delete val="0"/>
        <c:axPos val="b"/>
        <c:numFmt formatCode="General" sourceLinked="0"/>
        <c:majorTickMark val="out"/>
        <c:minorTickMark val="none"/>
        <c:tickLblPos val="low"/>
        <c:txPr>
          <a:bodyPr rot="-5400000"/>
          <a:lstStyle/>
          <a:p>
            <a:pPr>
              <a:defRPr/>
            </a:pPr>
            <a:endParaRPr lang="sv-SE"/>
          </a:p>
        </c:txPr>
        <c:crossAx val="2115115144"/>
        <c:crosses val="autoZero"/>
        <c:auto val="1"/>
        <c:lblAlgn val="ctr"/>
        <c:lblOffset val="100"/>
        <c:noMultiLvlLbl val="0"/>
      </c:catAx>
      <c:valAx>
        <c:axId val="2115115144"/>
        <c:scaling>
          <c:orientation val="minMax"/>
          <c:max val="4000"/>
          <c:min val="-1000"/>
        </c:scaling>
        <c:delete val="0"/>
        <c:axPos val="l"/>
        <c:majorGridlines/>
        <c:numFmt formatCode="General" sourceLinked="1"/>
        <c:majorTickMark val="out"/>
        <c:minorTickMark val="none"/>
        <c:tickLblPos val="nextTo"/>
        <c:crossAx val="-208621973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E6A4-4D1B-8870-A12D53691D86}"/>
              </c:ext>
            </c:extLst>
          </c:dPt>
          <c:dPt>
            <c:idx val="1"/>
            <c:invertIfNegative val="0"/>
            <c:bubble3D val="0"/>
            <c:spPr>
              <a:solidFill>
                <a:srgbClr val="FFFF00"/>
              </a:solidFill>
            </c:spPr>
            <c:extLst>
              <c:ext xmlns:c16="http://schemas.microsoft.com/office/drawing/2014/chart" uri="{C3380CC4-5D6E-409C-BE32-E72D297353CC}">
                <c16:uniqueId val="{00000003-E6A4-4D1B-8870-A12D53691D86}"/>
              </c:ext>
            </c:extLst>
          </c:dPt>
          <c:dPt>
            <c:idx val="2"/>
            <c:invertIfNegative val="0"/>
            <c:bubble3D val="0"/>
            <c:spPr>
              <a:solidFill>
                <a:srgbClr val="FF0000"/>
              </a:solidFill>
            </c:spPr>
            <c:extLst>
              <c:ext xmlns:c16="http://schemas.microsoft.com/office/drawing/2014/chart" uri="{C3380CC4-5D6E-409C-BE32-E72D297353CC}">
                <c16:uniqueId val="{00000005-E6A4-4D1B-8870-A12D53691D86}"/>
              </c:ext>
            </c:extLst>
          </c:dPt>
          <c:dPt>
            <c:idx val="3"/>
            <c:invertIfNegative val="0"/>
            <c:bubble3D val="0"/>
            <c:spPr>
              <a:solidFill>
                <a:schemeClr val="tx2"/>
              </a:solidFill>
            </c:spPr>
            <c:extLst>
              <c:ext xmlns:c16="http://schemas.microsoft.com/office/drawing/2014/chart" uri="{C3380CC4-5D6E-409C-BE32-E72D297353CC}">
                <c16:uniqueId val="{00000007-E6A4-4D1B-8870-A12D53691D86}"/>
              </c:ext>
            </c:extLst>
          </c:dPt>
          <c:dPt>
            <c:idx val="4"/>
            <c:invertIfNegative val="0"/>
            <c:bubble3D val="0"/>
            <c:spPr>
              <a:solidFill>
                <a:schemeClr val="bg2"/>
              </a:solidFill>
            </c:spPr>
            <c:extLst>
              <c:ext xmlns:c16="http://schemas.microsoft.com/office/drawing/2014/chart" uri="{C3380CC4-5D6E-409C-BE32-E72D297353CC}">
                <c16:uniqueId val="{00000009-E6A4-4D1B-8870-A12D53691D86}"/>
              </c:ext>
            </c:extLst>
          </c:dPt>
          <c:dPt>
            <c:idx val="5"/>
            <c:invertIfNegative val="0"/>
            <c:bubble3D val="0"/>
            <c:spPr>
              <a:solidFill>
                <a:srgbClr val="000000"/>
              </a:solidFill>
            </c:spPr>
            <c:extLst>
              <c:ext xmlns:c16="http://schemas.microsoft.com/office/drawing/2014/chart" uri="{C3380CC4-5D6E-409C-BE32-E72D297353CC}">
                <c16:uniqueId val="{0000000B-E6A4-4D1B-8870-A12D53691D86}"/>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attr &gt; 0'!$E$7:$J$7</c:f>
              <c:strCache>
                <c:ptCount val="6"/>
                <c:pt idx="0">
                  <c:v>Virgin</c:v>
                </c:pt>
                <c:pt idx="1">
                  <c:v>Re-pulping</c:v>
                </c:pt>
                <c:pt idx="2">
                  <c:v>Paper making</c:v>
                </c:pt>
                <c:pt idx="3">
                  <c:v>Waste</c:v>
                </c:pt>
                <c:pt idx="4">
                  <c:v>Credit/ Debit</c:v>
                </c:pt>
                <c:pt idx="5">
                  <c:v>Total</c:v>
                </c:pt>
              </c:strCache>
            </c:strRef>
          </c:cat>
          <c:val>
            <c:numRef>
              <c:f>'ILCD attr &gt; 0'!$E$9:$J$9</c:f>
              <c:numCache>
                <c:formatCode>General</c:formatCode>
                <c:ptCount val="6"/>
                <c:pt idx="0">
                  <c:v>180.00000000000003</c:v>
                </c:pt>
                <c:pt idx="1">
                  <c:v>210</c:v>
                </c:pt>
                <c:pt idx="2">
                  <c:v>1500</c:v>
                </c:pt>
                <c:pt idx="3">
                  <c:v>150.00000000000003</c:v>
                </c:pt>
                <c:pt idx="4">
                  <c:v>0</c:v>
                </c:pt>
                <c:pt idx="5">
                  <c:v>2040</c:v>
                </c:pt>
              </c:numCache>
            </c:numRef>
          </c:val>
          <c:extLst>
            <c:ext xmlns:c16="http://schemas.microsoft.com/office/drawing/2014/chart" uri="{C3380CC4-5D6E-409C-BE32-E72D297353CC}">
              <c16:uniqueId val="{0000000C-E6A4-4D1B-8870-A12D53691D86}"/>
            </c:ext>
          </c:extLst>
        </c:ser>
        <c:dLbls>
          <c:dLblPos val="outEnd"/>
          <c:showLegendKey val="0"/>
          <c:showVal val="1"/>
          <c:showCatName val="0"/>
          <c:showSerName val="0"/>
          <c:showPercent val="0"/>
          <c:showBubbleSize val="0"/>
        </c:dLbls>
        <c:gapWidth val="150"/>
        <c:axId val="-2084617864"/>
        <c:axId val="-2084614776"/>
      </c:barChart>
      <c:catAx>
        <c:axId val="-2084617864"/>
        <c:scaling>
          <c:orientation val="minMax"/>
        </c:scaling>
        <c:delete val="0"/>
        <c:axPos val="b"/>
        <c:numFmt formatCode="General" sourceLinked="0"/>
        <c:majorTickMark val="out"/>
        <c:minorTickMark val="none"/>
        <c:tickLblPos val="low"/>
        <c:txPr>
          <a:bodyPr rot="-5400000"/>
          <a:lstStyle/>
          <a:p>
            <a:pPr>
              <a:defRPr/>
            </a:pPr>
            <a:endParaRPr lang="sv-SE"/>
          </a:p>
        </c:txPr>
        <c:crossAx val="-2084614776"/>
        <c:crosses val="autoZero"/>
        <c:auto val="1"/>
        <c:lblAlgn val="ctr"/>
        <c:lblOffset val="100"/>
        <c:noMultiLvlLbl val="0"/>
      </c:catAx>
      <c:valAx>
        <c:axId val="-2084614776"/>
        <c:scaling>
          <c:orientation val="minMax"/>
          <c:max val="4000"/>
          <c:min val="-1000"/>
        </c:scaling>
        <c:delete val="0"/>
        <c:axPos val="l"/>
        <c:majorGridlines/>
        <c:numFmt formatCode="General" sourceLinked="1"/>
        <c:majorTickMark val="out"/>
        <c:minorTickMark val="none"/>
        <c:tickLblPos val="nextTo"/>
        <c:crossAx val="-2084617864"/>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E61D-4376-9ABF-C226BB74EAB7}"/>
              </c:ext>
            </c:extLst>
          </c:dPt>
          <c:dPt>
            <c:idx val="1"/>
            <c:invertIfNegative val="0"/>
            <c:bubble3D val="0"/>
            <c:spPr>
              <a:solidFill>
                <a:srgbClr val="FFFF00"/>
              </a:solidFill>
            </c:spPr>
            <c:extLst>
              <c:ext xmlns:c16="http://schemas.microsoft.com/office/drawing/2014/chart" uri="{C3380CC4-5D6E-409C-BE32-E72D297353CC}">
                <c16:uniqueId val="{00000003-E61D-4376-9ABF-C226BB74EAB7}"/>
              </c:ext>
            </c:extLst>
          </c:dPt>
          <c:dPt>
            <c:idx val="2"/>
            <c:invertIfNegative val="0"/>
            <c:bubble3D val="0"/>
            <c:spPr>
              <a:solidFill>
                <a:srgbClr val="FF0000"/>
              </a:solidFill>
            </c:spPr>
            <c:extLst>
              <c:ext xmlns:c16="http://schemas.microsoft.com/office/drawing/2014/chart" uri="{C3380CC4-5D6E-409C-BE32-E72D297353CC}">
                <c16:uniqueId val="{00000005-E61D-4376-9ABF-C226BB74EAB7}"/>
              </c:ext>
            </c:extLst>
          </c:dPt>
          <c:dPt>
            <c:idx val="3"/>
            <c:invertIfNegative val="0"/>
            <c:bubble3D val="0"/>
            <c:spPr>
              <a:solidFill>
                <a:schemeClr val="tx2"/>
              </a:solidFill>
            </c:spPr>
            <c:extLst>
              <c:ext xmlns:c16="http://schemas.microsoft.com/office/drawing/2014/chart" uri="{C3380CC4-5D6E-409C-BE32-E72D297353CC}">
                <c16:uniqueId val="{00000007-E61D-4376-9ABF-C226BB74EAB7}"/>
              </c:ext>
            </c:extLst>
          </c:dPt>
          <c:dPt>
            <c:idx val="4"/>
            <c:invertIfNegative val="0"/>
            <c:bubble3D val="0"/>
            <c:spPr>
              <a:solidFill>
                <a:schemeClr val="bg2"/>
              </a:solidFill>
            </c:spPr>
            <c:extLst>
              <c:ext xmlns:c16="http://schemas.microsoft.com/office/drawing/2014/chart" uri="{C3380CC4-5D6E-409C-BE32-E72D297353CC}">
                <c16:uniqueId val="{00000009-E61D-4376-9ABF-C226BB74EAB7}"/>
              </c:ext>
            </c:extLst>
          </c:dPt>
          <c:dPt>
            <c:idx val="5"/>
            <c:invertIfNegative val="0"/>
            <c:bubble3D val="0"/>
            <c:spPr>
              <a:solidFill>
                <a:srgbClr val="000000"/>
              </a:solidFill>
            </c:spPr>
            <c:extLst>
              <c:ext xmlns:c16="http://schemas.microsoft.com/office/drawing/2014/chart" uri="{C3380CC4-5D6E-409C-BE32-E72D297353CC}">
                <c16:uniqueId val="{0000000B-E61D-4376-9ABF-C226BB74EAB7}"/>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attr &gt; 0'!$E$7:$J$7</c:f>
              <c:strCache>
                <c:ptCount val="6"/>
                <c:pt idx="0">
                  <c:v>Virgin</c:v>
                </c:pt>
                <c:pt idx="1">
                  <c:v>Re-pulping</c:v>
                </c:pt>
                <c:pt idx="2">
                  <c:v>Paper making</c:v>
                </c:pt>
                <c:pt idx="3">
                  <c:v>Waste</c:v>
                </c:pt>
                <c:pt idx="4">
                  <c:v>Credit/ Debit</c:v>
                </c:pt>
                <c:pt idx="5">
                  <c:v>Total</c:v>
                </c:pt>
              </c:strCache>
            </c:strRef>
          </c:cat>
          <c:val>
            <c:numRef>
              <c:f>'ILCD attr &gt; 0'!$E$10:$J$10</c:f>
              <c:numCache>
                <c:formatCode>General</c:formatCode>
                <c:ptCount val="6"/>
                <c:pt idx="0">
                  <c:v>180.00000000000003</c:v>
                </c:pt>
                <c:pt idx="1">
                  <c:v>210</c:v>
                </c:pt>
                <c:pt idx="2">
                  <c:v>1500</c:v>
                </c:pt>
                <c:pt idx="3">
                  <c:v>150.00000000000003</c:v>
                </c:pt>
                <c:pt idx="4">
                  <c:v>0</c:v>
                </c:pt>
                <c:pt idx="5">
                  <c:v>2040</c:v>
                </c:pt>
              </c:numCache>
            </c:numRef>
          </c:val>
          <c:extLst>
            <c:ext xmlns:c16="http://schemas.microsoft.com/office/drawing/2014/chart" uri="{C3380CC4-5D6E-409C-BE32-E72D297353CC}">
              <c16:uniqueId val="{0000000C-E61D-4376-9ABF-C226BB74EAB7}"/>
            </c:ext>
          </c:extLst>
        </c:ser>
        <c:dLbls>
          <c:showLegendKey val="0"/>
          <c:showVal val="0"/>
          <c:showCatName val="0"/>
          <c:showSerName val="0"/>
          <c:showPercent val="0"/>
          <c:showBubbleSize val="0"/>
        </c:dLbls>
        <c:gapWidth val="150"/>
        <c:axId val="-2101670728"/>
        <c:axId val="-2101663400"/>
      </c:barChart>
      <c:catAx>
        <c:axId val="-2101670728"/>
        <c:scaling>
          <c:orientation val="minMax"/>
        </c:scaling>
        <c:delete val="0"/>
        <c:axPos val="b"/>
        <c:numFmt formatCode="General" sourceLinked="0"/>
        <c:majorTickMark val="out"/>
        <c:minorTickMark val="none"/>
        <c:tickLblPos val="low"/>
        <c:txPr>
          <a:bodyPr rot="-5400000"/>
          <a:lstStyle/>
          <a:p>
            <a:pPr>
              <a:defRPr/>
            </a:pPr>
            <a:endParaRPr lang="sv-SE"/>
          </a:p>
        </c:txPr>
        <c:crossAx val="-2101663400"/>
        <c:crosses val="autoZero"/>
        <c:auto val="1"/>
        <c:lblAlgn val="ctr"/>
        <c:lblOffset val="100"/>
        <c:noMultiLvlLbl val="0"/>
      </c:catAx>
      <c:valAx>
        <c:axId val="-2101663400"/>
        <c:scaling>
          <c:orientation val="minMax"/>
          <c:max val="4000"/>
          <c:min val="-1000"/>
        </c:scaling>
        <c:delete val="0"/>
        <c:axPos val="l"/>
        <c:majorGridlines/>
        <c:numFmt formatCode="General" sourceLinked="1"/>
        <c:majorTickMark val="out"/>
        <c:minorTickMark val="none"/>
        <c:tickLblPos val="nextTo"/>
        <c:crossAx val="-210167072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1AD4-4D5E-8E83-F37077D6D35A}"/>
              </c:ext>
            </c:extLst>
          </c:dPt>
          <c:dPt>
            <c:idx val="1"/>
            <c:invertIfNegative val="0"/>
            <c:bubble3D val="0"/>
            <c:spPr>
              <a:solidFill>
                <a:srgbClr val="FFFF00"/>
              </a:solidFill>
            </c:spPr>
            <c:extLst>
              <c:ext xmlns:c16="http://schemas.microsoft.com/office/drawing/2014/chart" uri="{C3380CC4-5D6E-409C-BE32-E72D297353CC}">
                <c16:uniqueId val="{00000003-1AD4-4D5E-8E83-F37077D6D35A}"/>
              </c:ext>
            </c:extLst>
          </c:dPt>
          <c:dPt>
            <c:idx val="2"/>
            <c:invertIfNegative val="0"/>
            <c:bubble3D val="0"/>
            <c:spPr>
              <a:solidFill>
                <a:srgbClr val="FF0000"/>
              </a:solidFill>
            </c:spPr>
            <c:extLst>
              <c:ext xmlns:c16="http://schemas.microsoft.com/office/drawing/2014/chart" uri="{C3380CC4-5D6E-409C-BE32-E72D297353CC}">
                <c16:uniqueId val="{00000005-1AD4-4D5E-8E83-F37077D6D35A}"/>
              </c:ext>
            </c:extLst>
          </c:dPt>
          <c:dPt>
            <c:idx val="3"/>
            <c:invertIfNegative val="0"/>
            <c:bubble3D val="0"/>
            <c:spPr>
              <a:solidFill>
                <a:schemeClr val="tx2"/>
              </a:solidFill>
            </c:spPr>
            <c:extLst>
              <c:ext xmlns:c16="http://schemas.microsoft.com/office/drawing/2014/chart" uri="{C3380CC4-5D6E-409C-BE32-E72D297353CC}">
                <c16:uniqueId val="{00000007-1AD4-4D5E-8E83-F37077D6D35A}"/>
              </c:ext>
            </c:extLst>
          </c:dPt>
          <c:dPt>
            <c:idx val="4"/>
            <c:invertIfNegative val="0"/>
            <c:bubble3D val="0"/>
            <c:spPr>
              <a:solidFill>
                <a:schemeClr val="bg2"/>
              </a:solidFill>
            </c:spPr>
            <c:extLst>
              <c:ext xmlns:c16="http://schemas.microsoft.com/office/drawing/2014/chart" uri="{C3380CC4-5D6E-409C-BE32-E72D297353CC}">
                <c16:uniqueId val="{00000009-1AD4-4D5E-8E83-F37077D6D35A}"/>
              </c:ext>
            </c:extLst>
          </c:dPt>
          <c:dPt>
            <c:idx val="5"/>
            <c:invertIfNegative val="0"/>
            <c:bubble3D val="0"/>
            <c:spPr>
              <a:solidFill>
                <a:srgbClr val="000000"/>
              </a:solidFill>
            </c:spPr>
            <c:extLst>
              <c:ext xmlns:c16="http://schemas.microsoft.com/office/drawing/2014/chart" uri="{C3380CC4-5D6E-409C-BE32-E72D297353CC}">
                <c16:uniqueId val="{0000000B-1AD4-4D5E-8E83-F37077D6D35A}"/>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attr &gt; 0'!$E$7:$J$7</c:f>
              <c:strCache>
                <c:ptCount val="6"/>
                <c:pt idx="0">
                  <c:v>Virgin</c:v>
                </c:pt>
                <c:pt idx="1">
                  <c:v>Re-pulping</c:v>
                </c:pt>
                <c:pt idx="2">
                  <c:v>Paper making</c:v>
                </c:pt>
                <c:pt idx="3">
                  <c:v>Waste</c:v>
                </c:pt>
                <c:pt idx="4">
                  <c:v>Credit/ Debit</c:v>
                </c:pt>
                <c:pt idx="5">
                  <c:v>Total</c:v>
                </c:pt>
              </c:strCache>
            </c:strRef>
          </c:cat>
          <c:val>
            <c:numRef>
              <c:f>'ILCD attr &gt; 0'!$E$11:$J$11</c:f>
              <c:numCache>
                <c:formatCode>General</c:formatCode>
                <c:ptCount val="6"/>
                <c:pt idx="0">
                  <c:v>180.00000000000003</c:v>
                </c:pt>
                <c:pt idx="1">
                  <c:v>210</c:v>
                </c:pt>
                <c:pt idx="2">
                  <c:v>1500</c:v>
                </c:pt>
                <c:pt idx="3">
                  <c:v>150.00000000000003</c:v>
                </c:pt>
                <c:pt idx="4">
                  <c:v>0</c:v>
                </c:pt>
                <c:pt idx="5">
                  <c:v>2040</c:v>
                </c:pt>
              </c:numCache>
            </c:numRef>
          </c:val>
          <c:extLst>
            <c:ext xmlns:c16="http://schemas.microsoft.com/office/drawing/2014/chart" uri="{C3380CC4-5D6E-409C-BE32-E72D297353CC}">
              <c16:uniqueId val="{0000000C-1AD4-4D5E-8E83-F37077D6D35A}"/>
            </c:ext>
          </c:extLst>
        </c:ser>
        <c:dLbls>
          <c:showLegendKey val="0"/>
          <c:showVal val="0"/>
          <c:showCatName val="0"/>
          <c:showSerName val="0"/>
          <c:showPercent val="0"/>
          <c:showBubbleSize val="0"/>
        </c:dLbls>
        <c:gapWidth val="150"/>
        <c:axId val="-2101793704"/>
        <c:axId val="-2101865000"/>
      </c:barChart>
      <c:catAx>
        <c:axId val="-2101793704"/>
        <c:scaling>
          <c:orientation val="minMax"/>
        </c:scaling>
        <c:delete val="0"/>
        <c:axPos val="b"/>
        <c:numFmt formatCode="General" sourceLinked="0"/>
        <c:majorTickMark val="out"/>
        <c:minorTickMark val="none"/>
        <c:tickLblPos val="low"/>
        <c:txPr>
          <a:bodyPr rot="-5400000"/>
          <a:lstStyle/>
          <a:p>
            <a:pPr>
              <a:defRPr/>
            </a:pPr>
            <a:endParaRPr lang="sv-SE"/>
          </a:p>
        </c:txPr>
        <c:crossAx val="-2101865000"/>
        <c:crosses val="autoZero"/>
        <c:auto val="1"/>
        <c:lblAlgn val="ctr"/>
        <c:lblOffset val="100"/>
        <c:noMultiLvlLbl val="0"/>
      </c:catAx>
      <c:valAx>
        <c:axId val="-2101865000"/>
        <c:scaling>
          <c:orientation val="minMax"/>
          <c:max val="4000"/>
          <c:min val="-1000"/>
        </c:scaling>
        <c:delete val="0"/>
        <c:axPos val="l"/>
        <c:majorGridlines/>
        <c:numFmt formatCode="General" sourceLinked="1"/>
        <c:majorTickMark val="out"/>
        <c:minorTickMark val="none"/>
        <c:tickLblPos val="nextTo"/>
        <c:crossAx val="-2101793704"/>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F097-496C-8E58-5892ADACEEBE}"/>
              </c:ext>
            </c:extLst>
          </c:dPt>
          <c:dPt>
            <c:idx val="1"/>
            <c:invertIfNegative val="0"/>
            <c:bubble3D val="0"/>
            <c:spPr>
              <a:solidFill>
                <a:srgbClr val="FFFF00"/>
              </a:solidFill>
            </c:spPr>
            <c:extLst>
              <c:ext xmlns:c16="http://schemas.microsoft.com/office/drawing/2014/chart" uri="{C3380CC4-5D6E-409C-BE32-E72D297353CC}">
                <c16:uniqueId val="{00000003-F097-496C-8E58-5892ADACEEBE}"/>
              </c:ext>
            </c:extLst>
          </c:dPt>
          <c:dPt>
            <c:idx val="2"/>
            <c:invertIfNegative val="0"/>
            <c:bubble3D val="0"/>
            <c:spPr>
              <a:solidFill>
                <a:srgbClr val="FF0000"/>
              </a:solidFill>
            </c:spPr>
            <c:extLst>
              <c:ext xmlns:c16="http://schemas.microsoft.com/office/drawing/2014/chart" uri="{C3380CC4-5D6E-409C-BE32-E72D297353CC}">
                <c16:uniqueId val="{00000005-F097-496C-8E58-5892ADACEEBE}"/>
              </c:ext>
            </c:extLst>
          </c:dPt>
          <c:dPt>
            <c:idx val="3"/>
            <c:invertIfNegative val="0"/>
            <c:bubble3D val="0"/>
            <c:spPr>
              <a:solidFill>
                <a:schemeClr val="tx2"/>
              </a:solidFill>
            </c:spPr>
            <c:extLst>
              <c:ext xmlns:c16="http://schemas.microsoft.com/office/drawing/2014/chart" uri="{C3380CC4-5D6E-409C-BE32-E72D297353CC}">
                <c16:uniqueId val="{00000007-F097-496C-8E58-5892ADACEEBE}"/>
              </c:ext>
            </c:extLst>
          </c:dPt>
          <c:dPt>
            <c:idx val="4"/>
            <c:invertIfNegative val="0"/>
            <c:bubble3D val="0"/>
            <c:spPr>
              <a:solidFill>
                <a:schemeClr val="bg2"/>
              </a:solidFill>
            </c:spPr>
            <c:extLst>
              <c:ext xmlns:c16="http://schemas.microsoft.com/office/drawing/2014/chart" uri="{C3380CC4-5D6E-409C-BE32-E72D297353CC}">
                <c16:uniqueId val="{00000009-F097-496C-8E58-5892ADACEEBE}"/>
              </c:ext>
            </c:extLst>
          </c:dPt>
          <c:dPt>
            <c:idx val="5"/>
            <c:invertIfNegative val="0"/>
            <c:bubble3D val="0"/>
            <c:spPr>
              <a:solidFill>
                <a:srgbClr val="000000"/>
              </a:solidFill>
            </c:spPr>
            <c:extLst>
              <c:ext xmlns:c16="http://schemas.microsoft.com/office/drawing/2014/chart" uri="{C3380CC4-5D6E-409C-BE32-E72D297353CC}">
                <c16:uniqueId val="{0000000B-F097-496C-8E58-5892ADACEEBE}"/>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attr &gt; 0'!$E$7:$J$7</c:f>
              <c:strCache>
                <c:ptCount val="6"/>
                <c:pt idx="0">
                  <c:v>Virgin</c:v>
                </c:pt>
                <c:pt idx="1">
                  <c:v>Re-pulping</c:v>
                </c:pt>
                <c:pt idx="2">
                  <c:v>Paper making</c:v>
                </c:pt>
                <c:pt idx="3">
                  <c:v>Waste</c:v>
                </c:pt>
                <c:pt idx="4">
                  <c:v>Credit/ Debit</c:v>
                </c:pt>
                <c:pt idx="5">
                  <c:v>Total</c:v>
                </c:pt>
              </c:strCache>
            </c:strRef>
          </c:cat>
          <c:val>
            <c:numRef>
              <c:f>'ILCD attr &gt; 0'!$E$12:$J$12</c:f>
              <c:numCache>
                <c:formatCode>General</c:formatCode>
                <c:ptCount val="6"/>
                <c:pt idx="0">
                  <c:v>180.00000000000003</c:v>
                </c:pt>
                <c:pt idx="1">
                  <c:v>210</c:v>
                </c:pt>
                <c:pt idx="2">
                  <c:v>1500</c:v>
                </c:pt>
                <c:pt idx="3">
                  <c:v>150.00000000000003</c:v>
                </c:pt>
                <c:pt idx="4">
                  <c:v>0</c:v>
                </c:pt>
                <c:pt idx="5">
                  <c:v>2040</c:v>
                </c:pt>
              </c:numCache>
            </c:numRef>
          </c:val>
          <c:extLst>
            <c:ext xmlns:c16="http://schemas.microsoft.com/office/drawing/2014/chart" uri="{C3380CC4-5D6E-409C-BE32-E72D297353CC}">
              <c16:uniqueId val="{0000000C-F097-496C-8E58-5892ADACEEBE}"/>
            </c:ext>
          </c:extLst>
        </c:ser>
        <c:dLbls>
          <c:dLblPos val="outEnd"/>
          <c:showLegendKey val="0"/>
          <c:showVal val="1"/>
          <c:showCatName val="0"/>
          <c:showSerName val="0"/>
          <c:showPercent val="0"/>
          <c:showBubbleSize val="0"/>
        </c:dLbls>
        <c:gapWidth val="150"/>
        <c:axId val="-2084602088"/>
        <c:axId val="-2101435064"/>
      </c:barChart>
      <c:catAx>
        <c:axId val="-2084602088"/>
        <c:scaling>
          <c:orientation val="minMax"/>
        </c:scaling>
        <c:delete val="0"/>
        <c:axPos val="b"/>
        <c:numFmt formatCode="General" sourceLinked="0"/>
        <c:majorTickMark val="out"/>
        <c:minorTickMark val="none"/>
        <c:tickLblPos val="low"/>
        <c:txPr>
          <a:bodyPr rot="-5400000"/>
          <a:lstStyle/>
          <a:p>
            <a:pPr>
              <a:defRPr/>
            </a:pPr>
            <a:endParaRPr lang="sv-SE"/>
          </a:p>
        </c:txPr>
        <c:crossAx val="-2101435064"/>
        <c:crosses val="autoZero"/>
        <c:auto val="1"/>
        <c:lblAlgn val="ctr"/>
        <c:lblOffset val="100"/>
        <c:noMultiLvlLbl val="0"/>
      </c:catAx>
      <c:valAx>
        <c:axId val="-2101435064"/>
        <c:scaling>
          <c:orientation val="minMax"/>
          <c:max val="4000"/>
          <c:min val="-1000"/>
        </c:scaling>
        <c:delete val="0"/>
        <c:axPos val="l"/>
        <c:majorGridlines/>
        <c:numFmt formatCode="General" sourceLinked="1"/>
        <c:majorTickMark val="out"/>
        <c:minorTickMark val="none"/>
        <c:tickLblPos val="nextTo"/>
        <c:crossAx val="-208460208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6E1B-454E-B48D-2D050052137B}"/>
              </c:ext>
            </c:extLst>
          </c:dPt>
          <c:dPt>
            <c:idx val="1"/>
            <c:invertIfNegative val="0"/>
            <c:bubble3D val="0"/>
            <c:spPr>
              <a:solidFill>
                <a:srgbClr val="FFFF00"/>
              </a:solidFill>
            </c:spPr>
            <c:extLst>
              <c:ext xmlns:c16="http://schemas.microsoft.com/office/drawing/2014/chart" uri="{C3380CC4-5D6E-409C-BE32-E72D297353CC}">
                <c16:uniqueId val="{00000003-6E1B-454E-B48D-2D050052137B}"/>
              </c:ext>
            </c:extLst>
          </c:dPt>
          <c:dPt>
            <c:idx val="2"/>
            <c:invertIfNegative val="0"/>
            <c:bubble3D val="0"/>
            <c:spPr>
              <a:solidFill>
                <a:srgbClr val="FF0000"/>
              </a:solidFill>
            </c:spPr>
            <c:extLst>
              <c:ext xmlns:c16="http://schemas.microsoft.com/office/drawing/2014/chart" uri="{C3380CC4-5D6E-409C-BE32-E72D297353CC}">
                <c16:uniqueId val="{00000005-6E1B-454E-B48D-2D050052137B}"/>
              </c:ext>
            </c:extLst>
          </c:dPt>
          <c:dPt>
            <c:idx val="3"/>
            <c:invertIfNegative val="0"/>
            <c:bubble3D val="0"/>
            <c:spPr>
              <a:solidFill>
                <a:schemeClr val="tx2"/>
              </a:solidFill>
            </c:spPr>
            <c:extLst>
              <c:ext xmlns:c16="http://schemas.microsoft.com/office/drawing/2014/chart" uri="{C3380CC4-5D6E-409C-BE32-E72D297353CC}">
                <c16:uniqueId val="{00000007-6E1B-454E-B48D-2D050052137B}"/>
              </c:ext>
            </c:extLst>
          </c:dPt>
          <c:dPt>
            <c:idx val="4"/>
            <c:invertIfNegative val="0"/>
            <c:bubble3D val="0"/>
            <c:spPr>
              <a:solidFill>
                <a:schemeClr val="bg2"/>
              </a:solidFill>
            </c:spPr>
            <c:extLst>
              <c:ext xmlns:c16="http://schemas.microsoft.com/office/drawing/2014/chart" uri="{C3380CC4-5D6E-409C-BE32-E72D297353CC}">
                <c16:uniqueId val="{00000009-6E1B-454E-B48D-2D050052137B}"/>
              </c:ext>
            </c:extLst>
          </c:dPt>
          <c:dPt>
            <c:idx val="5"/>
            <c:invertIfNegative val="0"/>
            <c:bubble3D val="0"/>
            <c:spPr>
              <a:solidFill>
                <a:srgbClr val="000000"/>
              </a:solidFill>
            </c:spPr>
            <c:extLst>
              <c:ext xmlns:c16="http://schemas.microsoft.com/office/drawing/2014/chart" uri="{C3380CC4-5D6E-409C-BE32-E72D297353CC}">
                <c16:uniqueId val="{0000000B-6E1B-454E-B48D-2D050052137B}"/>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attr &gt; 0'!$E$7:$J$7</c:f>
              <c:strCache>
                <c:ptCount val="6"/>
                <c:pt idx="0">
                  <c:v>Virgin</c:v>
                </c:pt>
                <c:pt idx="1">
                  <c:v>Re-pulping</c:v>
                </c:pt>
                <c:pt idx="2">
                  <c:v>Paper making</c:v>
                </c:pt>
                <c:pt idx="3">
                  <c:v>Waste</c:v>
                </c:pt>
                <c:pt idx="4">
                  <c:v>Credit/ Debit</c:v>
                </c:pt>
                <c:pt idx="5">
                  <c:v>Total</c:v>
                </c:pt>
              </c:strCache>
            </c:strRef>
          </c:cat>
          <c:val>
            <c:numRef>
              <c:f>'ILCD attr &gt; 0'!$E$13:$J$13</c:f>
              <c:numCache>
                <c:formatCode>General</c:formatCode>
                <c:ptCount val="6"/>
                <c:pt idx="0">
                  <c:v>180.00000000000003</c:v>
                </c:pt>
                <c:pt idx="1">
                  <c:v>210</c:v>
                </c:pt>
                <c:pt idx="2">
                  <c:v>1500</c:v>
                </c:pt>
                <c:pt idx="3">
                  <c:v>150.00000000000003</c:v>
                </c:pt>
                <c:pt idx="4">
                  <c:v>0</c:v>
                </c:pt>
                <c:pt idx="5">
                  <c:v>2040</c:v>
                </c:pt>
              </c:numCache>
            </c:numRef>
          </c:val>
          <c:extLst>
            <c:ext xmlns:c16="http://schemas.microsoft.com/office/drawing/2014/chart" uri="{C3380CC4-5D6E-409C-BE32-E72D297353CC}">
              <c16:uniqueId val="{0000000C-6E1B-454E-B48D-2D050052137B}"/>
            </c:ext>
          </c:extLst>
        </c:ser>
        <c:dLbls>
          <c:dLblPos val="outEnd"/>
          <c:showLegendKey val="0"/>
          <c:showVal val="1"/>
          <c:showCatName val="0"/>
          <c:showSerName val="0"/>
          <c:showPercent val="0"/>
          <c:showBubbleSize val="0"/>
        </c:dLbls>
        <c:gapWidth val="150"/>
        <c:axId val="-2101422296"/>
        <c:axId val="-2101419208"/>
      </c:barChart>
      <c:catAx>
        <c:axId val="-2101422296"/>
        <c:scaling>
          <c:orientation val="minMax"/>
        </c:scaling>
        <c:delete val="0"/>
        <c:axPos val="b"/>
        <c:numFmt formatCode="General" sourceLinked="0"/>
        <c:majorTickMark val="out"/>
        <c:minorTickMark val="none"/>
        <c:tickLblPos val="low"/>
        <c:txPr>
          <a:bodyPr rot="-5400000"/>
          <a:lstStyle/>
          <a:p>
            <a:pPr>
              <a:defRPr/>
            </a:pPr>
            <a:endParaRPr lang="sv-SE"/>
          </a:p>
        </c:txPr>
        <c:crossAx val="-2101419208"/>
        <c:crosses val="autoZero"/>
        <c:auto val="1"/>
        <c:lblAlgn val="ctr"/>
        <c:lblOffset val="100"/>
        <c:noMultiLvlLbl val="0"/>
      </c:catAx>
      <c:valAx>
        <c:axId val="-2101419208"/>
        <c:scaling>
          <c:orientation val="minMax"/>
          <c:max val="4000"/>
          <c:min val="-1000"/>
        </c:scaling>
        <c:delete val="0"/>
        <c:axPos val="l"/>
        <c:majorGridlines/>
        <c:numFmt formatCode="General" sourceLinked="1"/>
        <c:majorTickMark val="out"/>
        <c:minorTickMark val="none"/>
        <c:tickLblPos val="nextTo"/>
        <c:crossAx val="-210142229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BA1B-46F0-AE5F-1863F05B82F0}"/>
              </c:ext>
            </c:extLst>
          </c:dPt>
          <c:dPt>
            <c:idx val="1"/>
            <c:invertIfNegative val="0"/>
            <c:bubble3D val="0"/>
            <c:spPr>
              <a:solidFill>
                <a:srgbClr val="FFFF00"/>
              </a:solidFill>
            </c:spPr>
            <c:extLst>
              <c:ext xmlns:c16="http://schemas.microsoft.com/office/drawing/2014/chart" uri="{C3380CC4-5D6E-409C-BE32-E72D297353CC}">
                <c16:uniqueId val="{00000003-BA1B-46F0-AE5F-1863F05B82F0}"/>
              </c:ext>
            </c:extLst>
          </c:dPt>
          <c:dPt>
            <c:idx val="2"/>
            <c:invertIfNegative val="0"/>
            <c:bubble3D val="0"/>
            <c:spPr>
              <a:solidFill>
                <a:srgbClr val="FF0000"/>
              </a:solidFill>
            </c:spPr>
            <c:extLst>
              <c:ext xmlns:c16="http://schemas.microsoft.com/office/drawing/2014/chart" uri="{C3380CC4-5D6E-409C-BE32-E72D297353CC}">
                <c16:uniqueId val="{00000005-BA1B-46F0-AE5F-1863F05B82F0}"/>
              </c:ext>
            </c:extLst>
          </c:dPt>
          <c:dPt>
            <c:idx val="3"/>
            <c:invertIfNegative val="0"/>
            <c:bubble3D val="0"/>
            <c:spPr>
              <a:solidFill>
                <a:schemeClr val="tx2"/>
              </a:solidFill>
            </c:spPr>
            <c:extLst>
              <c:ext xmlns:c16="http://schemas.microsoft.com/office/drawing/2014/chart" uri="{C3380CC4-5D6E-409C-BE32-E72D297353CC}">
                <c16:uniqueId val="{00000007-BA1B-46F0-AE5F-1863F05B82F0}"/>
              </c:ext>
            </c:extLst>
          </c:dPt>
          <c:dPt>
            <c:idx val="4"/>
            <c:invertIfNegative val="0"/>
            <c:bubble3D val="0"/>
            <c:spPr>
              <a:solidFill>
                <a:schemeClr val="bg2"/>
              </a:solidFill>
            </c:spPr>
            <c:extLst>
              <c:ext xmlns:c16="http://schemas.microsoft.com/office/drawing/2014/chart" uri="{C3380CC4-5D6E-409C-BE32-E72D297353CC}">
                <c16:uniqueId val="{00000009-BA1B-46F0-AE5F-1863F05B82F0}"/>
              </c:ext>
            </c:extLst>
          </c:dPt>
          <c:dPt>
            <c:idx val="5"/>
            <c:invertIfNegative val="0"/>
            <c:bubble3D val="0"/>
            <c:spPr>
              <a:solidFill>
                <a:srgbClr val="000000"/>
              </a:solidFill>
            </c:spPr>
            <c:extLst>
              <c:ext xmlns:c16="http://schemas.microsoft.com/office/drawing/2014/chart" uri="{C3380CC4-5D6E-409C-BE32-E72D297353CC}">
                <c16:uniqueId val="{0000000B-BA1B-46F0-AE5F-1863F05B82F0}"/>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attr &gt; 0'!$E$7:$J$7</c:f>
              <c:strCache>
                <c:ptCount val="6"/>
                <c:pt idx="0">
                  <c:v>Virgin</c:v>
                </c:pt>
                <c:pt idx="1">
                  <c:v>Re-pulping</c:v>
                </c:pt>
                <c:pt idx="2">
                  <c:v>Paper making</c:v>
                </c:pt>
                <c:pt idx="3">
                  <c:v>Waste</c:v>
                </c:pt>
                <c:pt idx="4">
                  <c:v>Credit/ Debit</c:v>
                </c:pt>
                <c:pt idx="5">
                  <c:v>Total</c:v>
                </c:pt>
              </c:strCache>
            </c:strRef>
          </c:cat>
          <c:val>
            <c:numRef>
              <c:f>'ILCD attr &gt; 0'!$E$14:$J$14</c:f>
              <c:numCache>
                <c:formatCode>General</c:formatCode>
                <c:ptCount val="6"/>
                <c:pt idx="0">
                  <c:v>180.00000000000003</c:v>
                </c:pt>
                <c:pt idx="1">
                  <c:v>210</c:v>
                </c:pt>
                <c:pt idx="2">
                  <c:v>1500</c:v>
                </c:pt>
                <c:pt idx="3">
                  <c:v>150.00000000000003</c:v>
                </c:pt>
                <c:pt idx="4">
                  <c:v>0</c:v>
                </c:pt>
                <c:pt idx="5">
                  <c:v>2040</c:v>
                </c:pt>
              </c:numCache>
            </c:numRef>
          </c:val>
          <c:extLst>
            <c:ext xmlns:c16="http://schemas.microsoft.com/office/drawing/2014/chart" uri="{C3380CC4-5D6E-409C-BE32-E72D297353CC}">
              <c16:uniqueId val="{0000000C-BA1B-46F0-AE5F-1863F05B82F0}"/>
            </c:ext>
          </c:extLst>
        </c:ser>
        <c:dLbls>
          <c:dLblPos val="outEnd"/>
          <c:showLegendKey val="0"/>
          <c:showVal val="1"/>
          <c:showCatName val="0"/>
          <c:showSerName val="0"/>
          <c:showPercent val="0"/>
          <c:showBubbleSize val="0"/>
        </c:dLbls>
        <c:gapWidth val="150"/>
        <c:axId val="-2101387608"/>
        <c:axId val="-2101384520"/>
      </c:barChart>
      <c:catAx>
        <c:axId val="-2101387608"/>
        <c:scaling>
          <c:orientation val="minMax"/>
        </c:scaling>
        <c:delete val="0"/>
        <c:axPos val="b"/>
        <c:numFmt formatCode="General" sourceLinked="0"/>
        <c:majorTickMark val="out"/>
        <c:minorTickMark val="none"/>
        <c:tickLblPos val="low"/>
        <c:txPr>
          <a:bodyPr rot="-5400000"/>
          <a:lstStyle/>
          <a:p>
            <a:pPr>
              <a:defRPr/>
            </a:pPr>
            <a:endParaRPr lang="sv-SE"/>
          </a:p>
        </c:txPr>
        <c:crossAx val="-2101384520"/>
        <c:crosses val="autoZero"/>
        <c:auto val="1"/>
        <c:lblAlgn val="ctr"/>
        <c:lblOffset val="100"/>
        <c:noMultiLvlLbl val="0"/>
      </c:catAx>
      <c:valAx>
        <c:axId val="-2101384520"/>
        <c:scaling>
          <c:orientation val="minMax"/>
          <c:max val="4000"/>
          <c:min val="-1000"/>
        </c:scaling>
        <c:delete val="0"/>
        <c:axPos val="l"/>
        <c:majorGridlines/>
        <c:numFmt formatCode="General" sourceLinked="1"/>
        <c:majorTickMark val="out"/>
        <c:minorTickMark val="none"/>
        <c:tickLblPos val="nextTo"/>
        <c:crossAx val="-210138760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5C65-48D6-A9FE-71B07FF307EB}"/>
              </c:ext>
            </c:extLst>
          </c:dPt>
          <c:dPt>
            <c:idx val="1"/>
            <c:invertIfNegative val="0"/>
            <c:bubble3D val="0"/>
            <c:spPr>
              <a:solidFill>
                <a:srgbClr val="FFFF00"/>
              </a:solidFill>
            </c:spPr>
            <c:extLst>
              <c:ext xmlns:c16="http://schemas.microsoft.com/office/drawing/2014/chart" uri="{C3380CC4-5D6E-409C-BE32-E72D297353CC}">
                <c16:uniqueId val="{00000003-5C65-48D6-A9FE-71B07FF307EB}"/>
              </c:ext>
            </c:extLst>
          </c:dPt>
          <c:dPt>
            <c:idx val="2"/>
            <c:invertIfNegative val="0"/>
            <c:bubble3D val="0"/>
            <c:spPr>
              <a:solidFill>
                <a:srgbClr val="FF0000"/>
              </a:solidFill>
            </c:spPr>
            <c:extLst>
              <c:ext xmlns:c16="http://schemas.microsoft.com/office/drawing/2014/chart" uri="{C3380CC4-5D6E-409C-BE32-E72D297353CC}">
                <c16:uniqueId val="{00000005-5C65-48D6-A9FE-71B07FF307EB}"/>
              </c:ext>
            </c:extLst>
          </c:dPt>
          <c:dPt>
            <c:idx val="3"/>
            <c:invertIfNegative val="0"/>
            <c:bubble3D val="0"/>
            <c:spPr>
              <a:solidFill>
                <a:schemeClr val="tx2"/>
              </a:solidFill>
            </c:spPr>
            <c:extLst>
              <c:ext xmlns:c16="http://schemas.microsoft.com/office/drawing/2014/chart" uri="{C3380CC4-5D6E-409C-BE32-E72D297353CC}">
                <c16:uniqueId val="{00000007-5C65-48D6-A9FE-71B07FF307EB}"/>
              </c:ext>
            </c:extLst>
          </c:dPt>
          <c:dPt>
            <c:idx val="4"/>
            <c:invertIfNegative val="0"/>
            <c:bubble3D val="0"/>
            <c:spPr>
              <a:solidFill>
                <a:schemeClr val="bg2"/>
              </a:solidFill>
            </c:spPr>
            <c:extLst>
              <c:ext xmlns:c16="http://schemas.microsoft.com/office/drawing/2014/chart" uri="{C3380CC4-5D6E-409C-BE32-E72D297353CC}">
                <c16:uniqueId val="{00000009-5C65-48D6-A9FE-71B07FF307EB}"/>
              </c:ext>
            </c:extLst>
          </c:dPt>
          <c:dPt>
            <c:idx val="5"/>
            <c:invertIfNegative val="0"/>
            <c:bubble3D val="0"/>
            <c:spPr>
              <a:solidFill>
                <a:srgbClr val="000000"/>
              </a:solidFill>
            </c:spPr>
            <c:extLst>
              <c:ext xmlns:c16="http://schemas.microsoft.com/office/drawing/2014/chart" uri="{C3380CC4-5D6E-409C-BE32-E72D297353CC}">
                <c16:uniqueId val="{0000000B-5C65-48D6-A9FE-71B07FF307EB}"/>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attr &gt; 0'!$E$7:$J$7</c:f>
              <c:strCache>
                <c:ptCount val="6"/>
                <c:pt idx="0">
                  <c:v>Virgin</c:v>
                </c:pt>
                <c:pt idx="1">
                  <c:v>Re-pulping</c:v>
                </c:pt>
                <c:pt idx="2">
                  <c:v>Paper making</c:v>
                </c:pt>
                <c:pt idx="3">
                  <c:v>Waste</c:v>
                </c:pt>
                <c:pt idx="4">
                  <c:v>Credit/ Debit</c:v>
                </c:pt>
                <c:pt idx="5">
                  <c:v>Total</c:v>
                </c:pt>
              </c:strCache>
            </c:strRef>
          </c:cat>
          <c:val>
            <c:numRef>
              <c:f>'ILCD attr &gt; 0'!$E$15:$J$15</c:f>
              <c:numCache>
                <c:formatCode>General</c:formatCode>
                <c:ptCount val="6"/>
                <c:pt idx="0">
                  <c:v>180.00000000000003</c:v>
                </c:pt>
                <c:pt idx="1">
                  <c:v>210</c:v>
                </c:pt>
                <c:pt idx="2">
                  <c:v>1500</c:v>
                </c:pt>
                <c:pt idx="3">
                  <c:v>150.00000000000003</c:v>
                </c:pt>
                <c:pt idx="4">
                  <c:v>0</c:v>
                </c:pt>
                <c:pt idx="5">
                  <c:v>2040</c:v>
                </c:pt>
              </c:numCache>
            </c:numRef>
          </c:val>
          <c:extLst>
            <c:ext xmlns:c16="http://schemas.microsoft.com/office/drawing/2014/chart" uri="{C3380CC4-5D6E-409C-BE32-E72D297353CC}">
              <c16:uniqueId val="{0000000C-5C65-48D6-A9FE-71B07FF307EB}"/>
            </c:ext>
          </c:extLst>
        </c:ser>
        <c:dLbls>
          <c:dLblPos val="outEnd"/>
          <c:showLegendKey val="0"/>
          <c:showVal val="1"/>
          <c:showCatName val="0"/>
          <c:showSerName val="0"/>
          <c:showPercent val="0"/>
          <c:showBubbleSize val="0"/>
        </c:dLbls>
        <c:gapWidth val="150"/>
        <c:axId val="-2101449848"/>
        <c:axId val="-2101446760"/>
      </c:barChart>
      <c:catAx>
        <c:axId val="-2101449848"/>
        <c:scaling>
          <c:orientation val="minMax"/>
        </c:scaling>
        <c:delete val="0"/>
        <c:axPos val="b"/>
        <c:numFmt formatCode="General" sourceLinked="0"/>
        <c:majorTickMark val="out"/>
        <c:minorTickMark val="none"/>
        <c:tickLblPos val="low"/>
        <c:txPr>
          <a:bodyPr rot="-5400000"/>
          <a:lstStyle/>
          <a:p>
            <a:pPr>
              <a:defRPr/>
            </a:pPr>
            <a:endParaRPr lang="sv-SE"/>
          </a:p>
        </c:txPr>
        <c:crossAx val="-2101446760"/>
        <c:crosses val="autoZero"/>
        <c:auto val="1"/>
        <c:lblAlgn val="ctr"/>
        <c:lblOffset val="100"/>
        <c:noMultiLvlLbl val="0"/>
      </c:catAx>
      <c:valAx>
        <c:axId val="-2101446760"/>
        <c:scaling>
          <c:orientation val="minMax"/>
          <c:max val="4000"/>
          <c:min val="-1000"/>
        </c:scaling>
        <c:delete val="0"/>
        <c:axPos val="l"/>
        <c:majorGridlines/>
        <c:numFmt formatCode="General" sourceLinked="1"/>
        <c:majorTickMark val="out"/>
        <c:minorTickMark val="none"/>
        <c:tickLblPos val="nextTo"/>
        <c:crossAx val="-210144984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DC5C-4DEE-B29B-BC970B1C1911}"/>
              </c:ext>
            </c:extLst>
          </c:dPt>
          <c:dPt>
            <c:idx val="1"/>
            <c:invertIfNegative val="0"/>
            <c:bubble3D val="0"/>
            <c:spPr>
              <a:solidFill>
                <a:srgbClr val="FFFF00"/>
              </a:solidFill>
            </c:spPr>
            <c:extLst>
              <c:ext xmlns:c16="http://schemas.microsoft.com/office/drawing/2014/chart" uri="{C3380CC4-5D6E-409C-BE32-E72D297353CC}">
                <c16:uniqueId val="{00000003-DC5C-4DEE-B29B-BC970B1C1911}"/>
              </c:ext>
            </c:extLst>
          </c:dPt>
          <c:dPt>
            <c:idx val="2"/>
            <c:invertIfNegative val="0"/>
            <c:bubble3D val="0"/>
            <c:spPr>
              <a:solidFill>
                <a:srgbClr val="FF0000"/>
              </a:solidFill>
            </c:spPr>
            <c:extLst>
              <c:ext xmlns:c16="http://schemas.microsoft.com/office/drawing/2014/chart" uri="{C3380CC4-5D6E-409C-BE32-E72D297353CC}">
                <c16:uniqueId val="{00000005-DC5C-4DEE-B29B-BC970B1C1911}"/>
              </c:ext>
            </c:extLst>
          </c:dPt>
          <c:dPt>
            <c:idx val="3"/>
            <c:invertIfNegative val="0"/>
            <c:bubble3D val="0"/>
            <c:spPr>
              <a:solidFill>
                <a:schemeClr val="tx2"/>
              </a:solidFill>
            </c:spPr>
            <c:extLst>
              <c:ext xmlns:c16="http://schemas.microsoft.com/office/drawing/2014/chart" uri="{C3380CC4-5D6E-409C-BE32-E72D297353CC}">
                <c16:uniqueId val="{00000007-DC5C-4DEE-B29B-BC970B1C1911}"/>
              </c:ext>
            </c:extLst>
          </c:dPt>
          <c:dPt>
            <c:idx val="4"/>
            <c:invertIfNegative val="0"/>
            <c:bubble3D val="0"/>
            <c:spPr>
              <a:solidFill>
                <a:schemeClr val="bg2"/>
              </a:solidFill>
            </c:spPr>
            <c:extLst>
              <c:ext xmlns:c16="http://schemas.microsoft.com/office/drawing/2014/chart" uri="{C3380CC4-5D6E-409C-BE32-E72D297353CC}">
                <c16:uniqueId val="{00000009-DC5C-4DEE-B29B-BC970B1C1911}"/>
              </c:ext>
            </c:extLst>
          </c:dPt>
          <c:dPt>
            <c:idx val="5"/>
            <c:invertIfNegative val="0"/>
            <c:bubble3D val="0"/>
            <c:spPr>
              <a:solidFill>
                <a:srgbClr val="000000"/>
              </a:solidFill>
            </c:spPr>
            <c:extLst>
              <c:ext xmlns:c16="http://schemas.microsoft.com/office/drawing/2014/chart" uri="{C3380CC4-5D6E-409C-BE32-E72D297353CC}">
                <c16:uniqueId val="{0000000B-DC5C-4DEE-B29B-BC970B1C1911}"/>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attr &gt; 0'!$E$7:$J$7</c:f>
              <c:strCache>
                <c:ptCount val="6"/>
                <c:pt idx="0">
                  <c:v>Virgin</c:v>
                </c:pt>
                <c:pt idx="1">
                  <c:v>Re-pulping</c:v>
                </c:pt>
                <c:pt idx="2">
                  <c:v>Paper making</c:v>
                </c:pt>
                <c:pt idx="3">
                  <c:v>Waste</c:v>
                </c:pt>
                <c:pt idx="4">
                  <c:v>Credit/ Debit</c:v>
                </c:pt>
                <c:pt idx="5">
                  <c:v>Total</c:v>
                </c:pt>
              </c:strCache>
            </c:strRef>
          </c:cat>
          <c:val>
            <c:numRef>
              <c:f>'ILCD attr &gt; 0'!$E$16:$J$16</c:f>
              <c:numCache>
                <c:formatCode>General</c:formatCode>
                <c:ptCount val="6"/>
                <c:pt idx="0">
                  <c:v>180.00000000000003</c:v>
                </c:pt>
                <c:pt idx="1">
                  <c:v>210</c:v>
                </c:pt>
                <c:pt idx="2">
                  <c:v>1500</c:v>
                </c:pt>
                <c:pt idx="3">
                  <c:v>150.00000000000003</c:v>
                </c:pt>
                <c:pt idx="4">
                  <c:v>0</c:v>
                </c:pt>
                <c:pt idx="5">
                  <c:v>2040</c:v>
                </c:pt>
              </c:numCache>
            </c:numRef>
          </c:val>
          <c:extLst>
            <c:ext xmlns:c16="http://schemas.microsoft.com/office/drawing/2014/chart" uri="{C3380CC4-5D6E-409C-BE32-E72D297353CC}">
              <c16:uniqueId val="{0000000C-DC5C-4DEE-B29B-BC970B1C1911}"/>
            </c:ext>
          </c:extLst>
        </c:ser>
        <c:dLbls>
          <c:dLblPos val="outEnd"/>
          <c:showLegendKey val="0"/>
          <c:showVal val="1"/>
          <c:showCatName val="0"/>
          <c:showSerName val="0"/>
          <c:showPercent val="0"/>
          <c:showBubbleSize val="0"/>
        </c:dLbls>
        <c:gapWidth val="150"/>
        <c:axId val="-2101529608"/>
        <c:axId val="-2101526520"/>
      </c:barChart>
      <c:catAx>
        <c:axId val="-2101529608"/>
        <c:scaling>
          <c:orientation val="minMax"/>
        </c:scaling>
        <c:delete val="0"/>
        <c:axPos val="b"/>
        <c:numFmt formatCode="General" sourceLinked="0"/>
        <c:majorTickMark val="out"/>
        <c:minorTickMark val="none"/>
        <c:tickLblPos val="low"/>
        <c:txPr>
          <a:bodyPr rot="-5400000"/>
          <a:lstStyle/>
          <a:p>
            <a:pPr>
              <a:defRPr/>
            </a:pPr>
            <a:endParaRPr lang="sv-SE"/>
          </a:p>
        </c:txPr>
        <c:crossAx val="-2101526520"/>
        <c:crosses val="autoZero"/>
        <c:auto val="1"/>
        <c:lblAlgn val="ctr"/>
        <c:lblOffset val="100"/>
        <c:noMultiLvlLbl val="0"/>
      </c:catAx>
      <c:valAx>
        <c:axId val="-2101526520"/>
        <c:scaling>
          <c:orientation val="minMax"/>
          <c:max val="4000"/>
          <c:min val="-1000"/>
        </c:scaling>
        <c:delete val="0"/>
        <c:axPos val="l"/>
        <c:majorGridlines/>
        <c:numFmt formatCode="General" sourceLinked="1"/>
        <c:majorTickMark val="out"/>
        <c:minorTickMark val="none"/>
        <c:tickLblPos val="nextTo"/>
        <c:crossAx val="-210152960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0BF7-4E95-B3A6-B2A85DD855F7}"/>
              </c:ext>
            </c:extLst>
          </c:dPt>
          <c:dPt>
            <c:idx val="1"/>
            <c:invertIfNegative val="0"/>
            <c:bubble3D val="0"/>
            <c:spPr>
              <a:solidFill>
                <a:srgbClr val="FFFF00"/>
              </a:solidFill>
            </c:spPr>
            <c:extLst>
              <c:ext xmlns:c16="http://schemas.microsoft.com/office/drawing/2014/chart" uri="{C3380CC4-5D6E-409C-BE32-E72D297353CC}">
                <c16:uniqueId val="{00000003-0BF7-4E95-B3A6-B2A85DD855F7}"/>
              </c:ext>
            </c:extLst>
          </c:dPt>
          <c:dPt>
            <c:idx val="2"/>
            <c:invertIfNegative val="0"/>
            <c:bubble3D val="0"/>
            <c:spPr>
              <a:solidFill>
                <a:srgbClr val="FF0000"/>
              </a:solidFill>
            </c:spPr>
            <c:extLst>
              <c:ext xmlns:c16="http://schemas.microsoft.com/office/drawing/2014/chart" uri="{C3380CC4-5D6E-409C-BE32-E72D297353CC}">
                <c16:uniqueId val="{00000005-0BF7-4E95-B3A6-B2A85DD855F7}"/>
              </c:ext>
            </c:extLst>
          </c:dPt>
          <c:dPt>
            <c:idx val="3"/>
            <c:invertIfNegative val="0"/>
            <c:bubble3D val="0"/>
            <c:spPr>
              <a:solidFill>
                <a:schemeClr val="tx2"/>
              </a:solidFill>
            </c:spPr>
            <c:extLst>
              <c:ext xmlns:c16="http://schemas.microsoft.com/office/drawing/2014/chart" uri="{C3380CC4-5D6E-409C-BE32-E72D297353CC}">
                <c16:uniqueId val="{00000007-0BF7-4E95-B3A6-B2A85DD855F7}"/>
              </c:ext>
            </c:extLst>
          </c:dPt>
          <c:dPt>
            <c:idx val="4"/>
            <c:invertIfNegative val="0"/>
            <c:bubble3D val="0"/>
            <c:spPr>
              <a:solidFill>
                <a:schemeClr val="bg2"/>
              </a:solidFill>
            </c:spPr>
            <c:extLst>
              <c:ext xmlns:c16="http://schemas.microsoft.com/office/drawing/2014/chart" uri="{C3380CC4-5D6E-409C-BE32-E72D297353CC}">
                <c16:uniqueId val="{00000009-0BF7-4E95-B3A6-B2A85DD855F7}"/>
              </c:ext>
            </c:extLst>
          </c:dPt>
          <c:dPt>
            <c:idx val="5"/>
            <c:invertIfNegative val="0"/>
            <c:bubble3D val="0"/>
            <c:spPr>
              <a:solidFill>
                <a:srgbClr val="000000"/>
              </a:solidFill>
            </c:spPr>
            <c:extLst>
              <c:ext xmlns:c16="http://schemas.microsoft.com/office/drawing/2014/chart" uri="{C3380CC4-5D6E-409C-BE32-E72D297353CC}">
                <c16:uniqueId val="{0000000B-0BF7-4E95-B3A6-B2A85DD855F7}"/>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attr &gt; 0'!$E$7:$J$7</c:f>
              <c:strCache>
                <c:ptCount val="6"/>
                <c:pt idx="0">
                  <c:v>Virgin</c:v>
                </c:pt>
                <c:pt idx="1">
                  <c:v>Re-pulping</c:v>
                </c:pt>
                <c:pt idx="2">
                  <c:v>Paper making</c:v>
                </c:pt>
                <c:pt idx="3">
                  <c:v>Waste</c:v>
                </c:pt>
                <c:pt idx="4">
                  <c:v>Credit/ Debit</c:v>
                </c:pt>
                <c:pt idx="5">
                  <c:v>Total</c:v>
                </c:pt>
              </c:strCache>
            </c:strRef>
          </c:cat>
          <c:val>
            <c:numRef>
              <c:f>'ILCD attr &gt; 0'!$E$17:$J$17</c:f>
              <c:numCache>
                <c:formatCode>General</c:formatCode>
                <c:ptCount val="6"/>
                <c:pt idx="0">
                  <c:v>180.00000000000003</c:v>
                </c:pt>
                <c:pt idx="1">
                  <c:v>210</c:v>
                </c:pt>
                <c:pt idx="2">
                  <c:v>1500</c:v>
                </c:pt>
                <c:pt idx="3">
                  <c:v>150.00000000000003</c:v>
                </c:pt>
                <c:pt idx="4">
                  <c:v>0</c:v>
                </c:pt>
                <c:pt idx="5">
                  <c:v>2040</c:v>
                </c:pt>
              </c:numCache>
            </c:numRef>
          </c:val>
          <c:extLst>
            <c:ext xmlns:c16="http://schemas.microsoft.com/office/drawing/2014/chart" uri="{C3380CC4-5D6E-409C-BE32-E72D297353CC}">
              <c16:uniqueId val="{0000000C-0BF7-4E95-B3A6-B2A85DD855F7}"/>
            </c:ext>
          </c:extLst>
        </c:ser>
        <c:dLbls>
          <c:dLblPos val="outEnd"/>
          <c:showLegendKey val="0"/>
          <c:showVal val="1"/>
          <c:showCatName val="0"/>
          <c:showSerName val="0"/>
          <c:showPercent val="0"/>
          <c:showBubbleSize val="0"/>
        </c:dLbls>
        <c:gapWidth val="150"/>
        <c:axId val="-2101495016"/>
        <c:axId val="-2101491928"/>
      </c:barChart>
      <c:catAx>
        <c:axId val="-2101495016"/>
        <c:scaling>
          <c:orientation val="minMax"/>
        </c:scaling>
        <c:delete val="0"/>
        <c:axPos val="b"/>
        <c:numFmt formatCode="General" sourceLinked="0"/>
        <c:majorTickMark val="out"/>
        <c:minorTickMark val="none"/>
        <c:tickLblPos val="low"/>
        <c:txPr>
          <a:bodyPr rot="-5400000"/>
          <a:lstStyle/>
          <a:p>
            <a:pPr>
              <a:defRPr/>
            </a:pPr>
            <a:endParaRPr lang="sv-SE"/>
          </a:p>
        </c:txPr>
        <c:crossAx val="-2101491928"/>
        <c:crosses val="autoZero"/>
        <c:auto val="1"/>
        <c:lblAlgn val="ctr"/>
        <c:lblOffset val="100"/>
        <c:noMultiLvlLbl val="0"/>
      </c:catAx>
      <c:valAx>
        <c:axId val="-2101491928"/>
        <c:scaling>
          <c:orientation val="minMax"/>
          <c:max val="4000"/>
          <c:min val="-1000"/>
        </c:scaling>
        <c:delete val="0"/>
        <c:axPos val="l"/>
        <c:majorGridlines/>
        <c:numFmt formatCode="General" sourceLinked="1"/>
        <c:majorTickMark val="out"/>
        <c:minorTickMark val="none"/>
        <c:tickLblPos val="nextTo"/>
        <c:crossAx val="-210149501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BA57-4577-AC5E-EB30E4C58338}"/>
              </c:ext>
            </c:extLst>
          </c:dPt>
          <c:dPt>
            <c:idx val="1"/>
            <c:invertIfNegative val="0"/>
            <c:bubble3D val="0"/>
            <c:spPr>
              <a:solidFill>
                <a:srgbClr val="FFFF00"/>
              </a:solidFill>
            </c:spPr>
            <c:extLst>
              <c:ext xmlns:c16="http://schemas.microsoft.com/office/drawing/2014/chart" uri="{C3380CC4-5D6E-409C-BE32-E72D297353CC}">
                <c16:uniqueId val="{00000003-BA57-4577-AC5E-EB30E4C58338}"/>
              </c:ext>
            </c:extLst>
          </c:dPt>
          <c:dPt>
            <c:idx val="2"/>
            <c:invertIfNegative val="0"/>
            <c:bubble3D val="0"/>
            <c:spPr>
              <a:solidFill>
                <a:srgbClr val="FF0000"/>
              </a:solidFill>
            </c:spPr>
            <c:extLst>
              <c:ext xmlns:c16="http://schemas.microsoft.com/office/drawing/2014/chart" uri="{C3380CC4-5D6E-409C-BE32-E72D297353CC}">
                <c16:uniqueId val="{00000005-BA57-4577-AC5E-EB30E4C58338}"/>
              </c:ext>
            </c:extLst>
          </c:dPt>
          <c:dPt>
            <c:idx val="3"/>
            <c:invertIfNegative val="0"/>
            <c:bubble3D val="0"/>
            <c:spPr>
              <a:solidFill>
                <a:schemeClr val="tx2"/>
              </a:solidFill>
            </c:spPr>
            <c:extLst>
              <c:ext xmlns:c16="http://schemas.microsoft.com/office/drawing/2014/chart" uri="{C3380CC4-5D6E-409C-BE32-E72D297353CC}">
                <c16:uniqueId val="{00000007-BA57-4577-AC5E-EB30E4C58338}"/>
              </c:ext>
            </c:extLst>
          </c:dPt>
          <c:dPt>
            <c:idx val="4"/>
            <c:invertIfNegative val="0"/>
            <c:bubble3D val="0"/>
            <c:spPr>
              <a:solidFill>
                <a:schemeClr val="bg2"/>
              </a:solidFill>
            </c:spPr>
            <c:extLst>
              <c:ext xmlns:c16="http://schemas.microsoft.com/office/drawing/2014/chart" uri="{C3380CC4-5D6E-409C-BE32-E72D297353CC}">
                <c16:uniqueId val="{00000009-BA57-4577-AC5E-EB30E4C58338}"/>
              </c:ext>
            </c:extLst>
          </c:dPt>
          <c:dPt>
            <c:idx val="5"/>
            <c:invertIfNegative val="0"/>
            <c:bubble3D val="0"/>
            <c:spPr>
              <a:solidFill>
                <a:srgbClr val="000000"/>
              </a:solidFill>
            </c:spPr>
            <c:extLst>
              <c:ext xmlns:c16="http://schemas.microsoft.com/office/drawing/2014/chart" uri="{C3380CC4-5D6E-409C-BE32-E72D297353CC}">
                <c16:uniqueId val="{0000000B-BA57-4577-AC5E-EB30E4C58338}"/>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attr &lt; 0'!$E$7:$J$7</c:f>
              <c:strCache>
                <c:ptCount val="6"/>
                <c:pt idx="0">
                  <c:v>Virgin</c:v>
                </c:pt>
                <c:pt idx="1">
                  <c:v>Re-pulping</c:v>
                </c:pt>
                <c:pt idx="2">
                  <c:v>Paper making</c:v>
                </c:pt>
                <c:pt idx="3">
                  <c:v>Waste</c:v>
                </c:pt>
                <c:pt idx="4">
                  <c:v>Credit/ Debit</c:v>
                </c:pt>
                <c:pt idx="5">
                  <c:v>Total</c:v>
                </c:pt>
              </c:strCache>
            </c:strRef>
          </c:cat>
          <c:val>
            <c:numRef>
              <c:f>'ILCD attr &lt; 0'!$E$9:$J$9</c:f>
              <c:numCache>
                <c:formatCode>General</c:formatCode>
                <c:ptCount val="6"/>
                <c:pt idx="0">
                  <c:v>180.00000000000003</c:v>
                </c:pt>
                <c:pt idx="1">
                  <c:v>210</c:v>
                </c:pt>
                <c:pt idx="2">
                  <c:v>1500</c:v>
                </c:pt>
                <c:pt idx="3">
                  <c:v>500</c:v>
                </c:pt>
                <c:pt idx="4">
                  <c:v>0</c:v>
                </c:pt>
                <c:pt idx="5">
                  <c:v>2390</c:v>
                </c:pt>
              </c:numCache>
            </c:numRef>
          </c:val>
          <c:extLst>
            <c:ext xmlns:c16="http://schemas.microsoft.com/office/drawing/2014/chart" uri="{C3380CC4-5D6E-409C-BE32-E72D297353CC}">
              <c16:uniqueId val="{0000000C-BA57-4577-AC5E-EB30E4C58338}"/>
            </c:ext>
          </c:extLst>
        </c:ser>
        <c:dLbls>
          <c:dLblPos val="outEnd"/>
          <c:showLegendKey val="0"/>
          <c:showVal val="1"/>
          <c:showCatName val="0"/>
          <c:showSerName val="0"/>
          <c:showPercent val="0"/>
          <c:showBubbleSize val="0"/>
        </c:dLbls>
        <c:gapWidth val="150"/>
        <c:axId val="-2101598952"/>
        <c:axId val="-2101605256"/>
      </c:barChart>
      <c:catAx>
        <c:axId val="-2101598952"/>
        <c:scaling>
          <c:orientation val="minMax"/>
        </c:scaling>
        <c:delete val="0"/>
        <c:axPos val="b"/>
        <c:numFmt formatCode="General" sourceLinked="0"/>
        <c:majorTickMark val="out"/>
        <c:minorTickMark val="none"/>
        <c:tickLblPos val="low"/>
        <c:txPr>
          <a:bodyPr rot="-5400000"/>
          <a:lstStyle/>
          <a:p>
            <a:pPr>
              <a:defRPr/>
            </a:pPr>
            <a:endParaRPr lang="sv-SE"/>
          </a:p>
        </c:txPr>
        <c:crossAx val="-2101605256"/>
        <c:crosses val="autoZero"/>
        <c:auto val="1"/>
        <c:lblAlgn val="ctr"/>
        <c:lblOffset val="100"/>
        <c:noMultiLvlLbl val="0"/>
      </c:catAx>
      <c:valAx>
        <c:axId val="-2101605256"/>
        <c:scaling>
          <c:orientation val="minMax"/>
          <c:max val="4000"/>
          <c:min val="-1000"/>
        </c:scaling>
        <c:delete val="0"/>
        <c:axPos val="l"/>
        <c:majorGridlines/>
        <c:numFmt formatCode="General" sourceLinked="1"/>
        <c:majorTickMark val="out"/>
        <c:minorTickMark val="none"/>
        <c:tickLblPos val="nextTo"/>
        <c:crossAx val="-210159895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523B-4E08-BB24-0703D0EDE095}"/>
              </c:ext>
            </c:extLst>
          </c:dPt>
          <c:dPt>
            <c:idx val="1"/>
            <c:invertIfNegative val="0"/>
            <c:bubble3D val="0"/>
            <c:spPr>
              <a:solidFill>
                <a:srgbClr val="FFFF00"/>
              </a:solidFill>
            </c:spPr>
            <c:extLst>
              <c:ext xmlns:c16="http://schemas.microsoft.com/office/drawing/2014/chart" uri="{C3380CC4-5D6E-409C-BE32-E72D297353CC}">
                <c16:uniqueId val="{00000003-523B-4E08-BB24-0703D0EDE095}"/>
              </c:ext>
            </c:extLst>
          </c:dPt>
          <c:dPt>
            <c:idx val="2"/>
            <c:invertIfNegative val="0"/>
            <c:bubble3D val="0"/>
            <c:spPr>
              <a:solidFill>
                <a:srgbClr val="FF0000"/>
              </a:solidFill>
            </c:spPr>
            <c:extLst>
              <c:ext xmlns:c16="http://schemas.microsoft.com/office/drawing/2014/chart" uri="{C3380CC4-5D6E-409C-BE32-E72D297353CC}">
                <c16:uniqueId val="{00000005-523B-4E08-BB24-0703D0EDE095}"/>
              </c:ext>
            </c:extLst>
          </c:dPt>
          <c:dPt>
            <c:idx val="3"/>
            <c:invertIfNegative val="0"/>
            <c:bubble3D val="0"/>
            <c:spPr>
              <a:solidFill>
                <a:schemeClr val="tx2"/>
              </a:solidFill>
            </c:spPr>
            <c:extLst>
              <c:ext xmlns:c16="http://schemas.microsoft.com/office/drawing/2014/chart" uri="{C3380CC4-5D6E-409C-BE32-E72D297353CC}">
                <c16:uniqueId val="{00000007-523B-4E08-BB24-0703D0EDE095}"/>
              </c:ext>
            </c:extLst>
          </c:dPt>
          <c:dPt>
            <c:idx val="4"/>
            <c:invertIfNegative val="0"/>
            <c:bubble3D val="0"/>
            <c:spPr>
              <a:solidFill>
                <a:schemeClr val="bg2"/>
              </a:solidFill>
            </c:spPr>
            <c:extLst>
              <c:ext xmlns:c16="http://schemas.microsoft.com/office/drawing/2014/chart" uri="{C3380CC4-5D6E-409C-BE32-E72D297353CC}">
                <c16:uniqueId val="{00000009-523B-4E08-BB24-0703D0EDE095}"/>
              </c:ext>
            </c:extLst>
          </c:dPt>
          <c:dPt>
            <c:idx val="5"/>
            <c:invertIfNegative val="0"/>
            <c:bubble3D val="0"/>
            <c:spPr>
              <a:solidFill>
                <a:srgbClr val="000000"/>
              </a:solidFill>
            </c:spPr>
            <c:extLst>
              <c:ext xmlns:c16="http://schemas.microsoft.com/office/drawing/2014/chart" uri="{C3380CC4-5D6E-409C-BE32-E72D297353CC}">
                <c16:uniqueId val="{0000000B-523B-4E08-BB24-0703D0EDE095}"/>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'Cut-off'!$E$7:$J$7</c:f>
              <c:strCache>
                <c:ptCount val="6"/>
                <c:pt idx="0">
                  <c:v>Virgin</c:v>
                </c:pt>
                <c:pt idx="1">
                  <c:v>Re-pulping</c:v>
                </c:pt>
                <c:pt idx="2">
                  <c:v>Paper making</c:v>
                </c:pt>
                <c:pt idx="3">
                  <c:v>Waste</c:v>
                </c:pt>
                <c:pt idx="4">
                  <c:v>Credit/ Debit</c:v>
                </c:pt>
                <c:pt idx="5">
                  <c:v>Total</c:v>
                </c:pt>
              </c:strCache>
            </c:strRef>
          </c:cat>
          <c:val>
            <c:numRef>
              <c:f>'Cut-off'!$E$10:$J$10</c:f>
              <c:numCache>
                <c:formatCode>General</c:formatCode>
                <c:ptCount val="6"/>
                <c:pt idx="0">
                  <c:v>300</c:v>
                </c:pt>
                <c:pt idx="1">
                  <c:v>150</c:v>
                </c:pt>
                <c:pt idx="2">
                  <c:v>1500</c:v>
                </c:pt>
                <c:pt idx="3">
                  <c:v>500</c:v>
                </c:pt>
                <c:pt idx="4">
                  <c:v>0</c:v>
                </c:pt>
                <c:pt idx="5">
                  <c:v>2450</c:v>
                </c:pt>
              </c:numCache>
            </c:numRef>
          </c:val>
          <c:extLst>
            <c:ext xmlns:c16="http://schemas.microsoft.com/office/drawing/2014/chart" uri="{C3380CC4-5D6E-409C-BE32-E72D297353CC}">
              <c16:uniqueId val="{0000000C-523B-4E08-BB24-0703D0EDE095}"/>
            </c:ext>
          </c:extLst>
        </c:ser>
        <c:dLbls>
          <c:showLegendKey val="0"/>
          <c:showVal val="0"/>
          <c:showCatName val="0"/>
          <c:showSerName val="0"/>
          <c:showPercent val="0"/>
          <c:showBubbleSize val="0"/>
        </c:dLbls>
        <c:gapWidth val="150"/>
        <c:axId val="-2086612440"/>
        <c:axId val="-2086609352"/>
      </c:barChart>
      <c:catAx>
        <c:axId val="-2086612440"/>
        <c:scaling>
          <c:orientation val="minMax"/>
        </c:scaling>
        <c:delete val="0"/>
        <c:axPos val="b"/>
        <c:numFmt formatCode="General" sourceLinked="0"/>
        <c:majorTickMark val="out"/>
        <c:minorTickMark val="none"/>
        <c:tickLblPos val="low"/>
        <c:txPr>
          <a:bodyPr rot="-5400000"/>
          <a:lstStyle/>
          <a:p>
            <a:pPr>
              <a:defRPr/>
            </a:pPr>
            <a:endParaRPr lang="sv-SE"/>
          </a:p>
        </c:txPr>
        <c:crossAx val="-2086609352"/>
        <c:crosses val="autoZero"/>
        <c:auto val="1"/>
        <c:lblAlgn val="ctr"/>
        <c:lblOffset val="100"/>
        <c:noMultiLvlLbl val="0"/>
      </c:catAx>
      <c:valAx>
        <c:axId val="-2086609352"/>
        <c:scaling>
          <c:orientation val="minMax"/>
          <c:max val="4000"/>
          <c:min val="-1000"/>
        </c:scaling>
        <c:delete val="0"/>
        <c:axPos val="l"/>
        <c:majorGridlines/>
        <c:numFmt formatCode="General" sourceLinked="1"/>
        <c:majorTickMark val="out"/>
        <c:minorTickMark val="none"/>
        <c:tickLblPos val="nextTo"/>
        <c:crossAx val="-2086612440"/>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E892-4293-AF57-4C4009A0D919}"/>
              </c:ext>
            </c:extLst>
          </c:dPt>
          <c:dPt>
            <c:idx val="1"/>
            <c:invertIfNegative val="0"/>
            <c:bubble3D val="0"/>
            <c:spPr>
              <a:solidFill>
                <a:srgbClr val="FFFF00"/>
              </a:solidFill>
            </c:spPr>
            <c:extLst>
              <c:ext xmlns:c16="http://schemas.microsoft.com/office/drawing/2014/chart" uri="{C3380CC4-5D6E-409C-BE32-E72D297353CC}">
                <c16:uniqueId val="{00000003-E892-4293-AF57-4C4009A0D919}"/>
              </c:ext>
            </c:extLst>
          </c:dPt>
          <c:dPt>
            <c:idx val="2"/>
            <c:invertIfNegative val="0"/>
            <c:bubble3D val="0"/>
            <c:spPr>
              <a:solidFill>
                <a:srgbClr val="FF0000"/>
              </a:solidFill>
            </c:spPr>
            <c:extLst>
              <c:ext xmlns:c16="http://schemas.microsoft.com/office/drawing/2014/chart" uri="{C3380CC4-5D6E-409C-BE32-E72D297353CC}">
                <c16:uniqueId val="{00000005-E892-4293-AF57-4C4009A0D919}"/>
              </c:ext>
            </c:extLst>
          </c:dPt>
          <c:dPt>
            <c:idx val="3"/>
            <c:invertIfNegative val="0"/>
            <c:bubble3D val="0"/>
            <c:spPr>
              <a:solidFill>
                <a:schemeClr val="tx2"/>
              </a:solidFill>
            </c:spPr>
            <c:extLst>
              <c:ext xmlns:c16="http://schemas.microsoft.com/office/drawing/2014/chart" uri="{C3380CC4-5D6E-409C-BE32-E72D297353CC}">
                <c16:uniqueId val="{00000007-E892-4293-AF57-4C4009A0D919}"/>
              </c:ext>
            </c:extLst>
          </c:dPt>
          <c:dPt>
            <c:idx val="4"/>
            <c:invertIfNegative val="0"/>
            <c:bubble3D val="0"/>
            <c:spPr>
              <a:solidFill>
                <a:schemeClr val="bg2"/>
              </a:solidFill>
            </c:spPr>
            <c:extLst>
              <c:ext xmlns:c16="http://schemas.microsoft.com/office/drawing/2014/chart" uri="{C3380CC4-5D6E-409C-BE32-E72D297353CC}">
                <c16:uniqueId val="{00000009-E892-4293-AF57-4C4009A0D919}"/>
              </c:ext>
            </c:extLst>
          </c:dPt>
          <c:dPt>
            <c:idx val="5"/>
            <c:invertIfNegative val="0"/>
            <c:bubble3D val="0"/>
            <c:spPr>
              <a:solidFill>
                <a:srgbClr val="000000"/>
              </a:solidFill>
            </c:spPr>
            <c:extLst>
              <c:ext xmlns:c16="http://schemas.microsoft.com/office/drawing/2014/chart" uri="{C3380CC4-5D6E-409C-BE32-E72D297353CC}">
                <c16:uniqueId val="{0000000B-E892-4293-AF57-4C4009A0D919}"/>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attr &lt; 0'!$E$7:$J$7</c:f>
              <c:strCache>
                <c:ptCount val="6"/>
                <c:pt idx="0">
                  <c:v>Virgin</c:v>
                </c:pt>
                <c:pt idx="1">
                  <c:v>Re-pulping</c:v>
                </c:pt>
                <c:pt idx="2">
                  <c:v>Paper making</c:v>
                </c:pt>
                <c:pt idx="3">
                  <c:v>Waste</c:v>
                </c:pt>
                <c:pt idx="4">
                  <c:v>Credit/ Debit</c:v>
                </c:pt>
                <c:pt idx="5">
                  <c:v>Total</c:v>
                </c:pt>
              </c:strCache>
            </c:strRef>
          </c:cat>
          <c:val>
            <c:numRef>
              <c:f>'ILCD attr &lt; 0'!$E$10:$J$10</c:f>
              <c:numCache>
                <c:formatCode>General</c:formatCode>
                <c:ptCount val="6"/>
                <c:pt idx="0">
                  <c:v>180.00000000000003</c:v>
                </c:pt>
                <c:pt idx="1">
                  <c:v>210</c:v>
                </c:pt>
                <c:pt idx="2">
                  <c:v>1500</c:v>
                </c:pt>
                <c:pt idx="3">
                  <c:v>500</c:v>
                </c:pt>
                <c:pt idx="4">
                  <c:v>0</c:v>
                </c:pt>
                <c:pt idx="5">
                  <c:v>2390</c:v>
                </c:pt>
              </c:numCache>
            </c:numRef>
          </c:val>
          <c:extLst>
            <c:ext xmlns:c16="http://schemas.microsoft.com/office/drawing/2014/chart" uri="{C3380CC4-5D6E-409C-BE32-E72D297353CC}">
              <c16:uniqueId val="{0000000C-E892-4293-AF57-4C4009A0D919}"/>
            </c:ext>
          </c:extLst>
        </c:ser>
        <c:dLbls>
          <c:showLegendKey val="0"/>
          <c:showVal val="0"/>
          <c:showCatName val="0"/>
          <c:showSerName val="0"/>
          <c:showPercent val="0"/>
          <c:showBubbleSize val="0"/>
        </c:dLbls>
        <c:gapWidth val="150"/>
        <c:axId val="-2101661560"/>
        <c:axId val="-2101665544"/>
      </c:barChart>
      <c:catAx>
        <c:axId val="-2101661560"/>
        <c:scaling>
          <c:orientation val="minMax"/>
        </c:scaling>
        <c:delete val="0"/>
        <c:axPos val="b"/>
        <c:numFmt formatCode="General" sourceLinked="0"/>
        <c:majorTickMark val="out"/>
        <c:minorTickMark val="none"/>
        <c:tickLblPos val="low"/>
        <c:txPr>
          <a:bodyPr rot="-5400000"/>
          <a:lstStyle/>
          <a:p>
            <a:pPr>
              <a:defRPr/>
            </a:pPr>
            <a:endParaRPr lang="sv-SE"/>
          </a:p>
        </c:txPr>
        <c:crossAx val="-2101665544"/>
        <c:crosses val="autoZero"/>
        <c:auto val="1"/>
        <c:lblAlgn val="ctr"/>
        <c:lblOffset val="100"/>
        <c:noMultiLvlLbl val="0"/>
      </c:catAx>
      <c:valAx>
        <c:axId val="-2101665544"/>
        <c:scaling>
          <c:orientation val="minMax"/>
          <c:max val="4000"/>
          <c:min val="-1000"/>
        </c:scaling>
        <c:delete val="0"/>
        <c:axPos val="l"/>
        <c:majorGridlines/>
        <c:numFmt formatCode="General" sourceLinked="1"/>
        <c:majorTickMark val="out"/>
        <c:minorTickMark val="none"/>
        <c:tickLblPos val="nextTo"/>
        <c:crossAx val="-2101661560"/>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8A28-4418-B73F-1958299D6991}"/>
              </c:ext>
            </c:extLst>
          </c:dPt>
          <c:dPt>
            <c:idx val="1"/>
            <c:invertIfNegative val="0"/>
            <c:bubble3D val="0"/>
            <c:spPr>
              <a:solidFill>
                <a:srgbClr val="FFFF00"/>
              </a:solidFill>
            </c:spPr>
            <c:extLst>
              <c:ext xmlns:c16="http://schemas.microsoft.com/office/drawing/2014/chart" uri="{C3380CC4-5D6E-409C-BE32-E72D297353CC}">
                <c16:uniqueId val="{00000003-8A28-4418-B73F-1958299D6991}"/>
              </c:ext>
            </c:extLst>
          </c:dPt>
          <c:dPt>
            <c:idx val="2"/>
            <c:invertIfNegative val="0"/>
            <c:bubble3D val="0"/>
            <c:spPr>
              <a:solidFill>
                <a:srgbClr val="FF0000"/>
              </a:solidFill>
            </c:spPr>
            <c:extLst>
              <c:ext xmlns:c16="http://schemas.microsoft.com/office/drawing/2014/chart" uri="{C3380CC4-5D6E-409C-BE32-E72D297353CC}">
                <c16:uniqueId val="{00000005-8A28-4418-B73F-1958299D6991}"/>
              </c:ext>
            </c:extLst>
          </c:dPt>
          <c:dPt>
            <c:idx val="3"/>
            <c:invertIfNegative val="0"/>
            <c:bubble3D val="0"/>
            <c:spPr>
              <a:solidFill>
                <a:schemeClr val="tx2"/>
              </a:solidFill>
            </c:spPr>
            <c:extLst>
              <c:ext xmlns:c16="http://schemas.microsoft.com/office/drawing/2014/chart" uri="{C3380CC4-5D6E-409C-BE32-E72D297353CC}">
                <c16:uniqueId val="{00000007-8A28-4418-B73F-1958299D6991}"/>
              </c:ext>
            </c:extLst>
          </c:dPt>
          <c:dPt>
            <c:idx val="4"/>
            <c:invertIfNegative val="0"/>
            <c:bubble3D val="0"/>
            <c:spPr>
              <a:solidFill>
                <a:schemeClr val="bg2"/>
              </a:solidFill>
            </c:spPr>
            <c:extLst>
              <c:ext xmlns:c16="http://schemas.microsoft.com/office/drawing/2014/chart" uri="{C3380CC4-5D6E-409C-BE32-E72D297353CC}">
                <c16:uniqueId val="{00000009-8A28-4418-B73F-1958299D6991}"/>
              </c:ext>
            </c:extLst>
          </c:dPt>
          <c:dPt>
            <c:idx val="5"/>
            <c:invertIfNegative val="0"/>
            <c:bubble3D val="0"/>
            <c:spPr>
              <a:solidFill>
                <a:srgbClr val="000000"/>
              </a:solidFill>
            </c:spPr>
            <c:extLst>
              <c:ext xmlns:c16="http://schemas.microsoft.com/office/drawing/2014/chart" uri="{C3380CC4-5D6E-409C-BE32-E72D297353CC}">
                <c16:uniqueId val="{0000000B-8A28-4418-B73F-1958299D6991}"/>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attr &lt; 0'!$E$7:$J$7</c:f>
              <c:strCache>
                <c:ptCount val="6"/>
                <c:pt idx="0">
                  <c:v>Virgin</c:v>
                </c:pt>
                <c:pt idx="1">
                  <c:v>Re-pulping</c:v>
                </c:pt>
                <c:pt idx="2">
                  <c:v>Paper making</c:v>
                </c:pt>
                <c:pt idx="3">
                  <c:v>Waste</c:v>
                </c:pt>
                <c:pt idx="4">
                  <c:v>Credit/ Debit</c:v>
                </c:pt>
                <c:pt idx="5">
                  <c:v>Total</c:v>
                </c:pt>
              </c:strCache>
            </c:strRef>
          </c:cat>
          <c:val>
            <c:numRef>
              <c:f>'ILCD attr &lt; 0'!$E$11:$J$11</c:f>
              <c:numCache>
                <c:formatCode>General</c:formatCode>
                <c:ptCount val="6"/>
                <c:pt idx="0">
                  <c:v>180.00000000000003</c:v>
                </c:pt>
                <c:pt idx="1">
                  <c:v>210</c:v>
                </c:pt>
                <c:pt idx="2">
                  <c:v>1500</c:v>
                </c:pt>
                <c:pt idx="3">
                  <c:v>500</c:v>
                </c:pt>
                <c:pt idx="4">
                  <c:v>0</c:v>
                </c:pt>
                <c:pt idx="5">
                  <c:v>2390</c:v>
                </c:pt>
              </c:numCache>
            </c:numRef>
          </c:val>
          <c:extLst>
            <c:ext xmlns:c16="http://schemas.microsoft.com/office/drawing/2014/chart" uri="{C3380CC4-5D6E-409C-BE32-E72D297353CC}">
              <c16:uniqueId val="{0000000C-8A28-4418-B73F-1958299D6991}"/>
            </c:ext>
          </c:extLst>
        </c:ser>
        <c:dLbls>
          <c:showLegendKey val="0"/>
          <c:showVal val="0"/>
          <c:showCatName val="0"/>
          <c:showSerName val="0"/>
          <c:showPercent val="0"/>
          <c:showBubbleSize val="0"/>
        </c:dLbls>
        <c:gapWidth val="150"/>
        <c:axId val="-2101719416"/>
        <c:axId val="-2101724648"/>
      </c:barChart>
      <c:catAx>
        <c:axId val="-2101719416"/>
        <c:scaling>
          <c:orientation val="minMax"/>
        </c:scaling>
        <c:delete val="0"/>
        <c:axPos val="b"/>
        <c:numFmt formatCode="General" sourceLinked="0"/>
        <c:majorTickMark val="out"/>
        <c:minorTickMark val="none"/>
        <c:tickLblPos val="low"/>
        <c:txPr>
          <a:bodyPr rot="-5400000"/>
          <a:lstStyle/>
          <a:p>
            <a:pPr>
              <a:defRPr/>
            </a:pPr>
            <a:endParaRPr lang="sv-SE"/>
          </a:p>
        </c:txPr>
        <c:crossAx val="-2101724648"/>
        <c:crosses val="autoZero"/>
        <c:auto val="1"/>
        <c:lblAlgn val="ctr"/>
        <c:lblOffset val="100"/>
        <c:noMultiLvlLbl val="0"/>
      </c:catAx>
      <c:valAx>
        <c:axId val="-2101724648"/>
        <c:scaling>
          <c:orientation val="minMax"/>
          <c:max val="4000"/>
          <c:min val="-1000"/>
        </c:scaling>
        <c:delete val="0"/>
        <c:axPos val="l"/>
        <c:majorGridlines/>
        <c:numFmt formatCode="General" sourceLinked="1"/>
        <c:majorTickMark val="out"/>
        <c:minorTickMark val="none"/>
        <c:tickLblPos val="nextTo"/>
        <c:crossAx val="-210171941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B046-4CFE-9C34-10AA5E5A39B4}"/>
              </c:ext>
            </c:extLst>
          </c:dPt>
          <c:dPt>
            <c:idx val="1"/>
            <c:invertIfNegative val="0"/>
            <c:bubble3D val="0"/>
            <c:spPr>
              <a:solidFill>
                <a:srgbClr val="FFFF00"/>
              </a:solidFill>
            </c:spPr>
            <c:extLst>
              <c:ext xmlns:c16="http://schemas.microsoft.com/office/drawing/2014/chart" uri="{C3380CC4-5D6E-409C-BE32-E72D297353CC}">
                <c16:uniqueId val="{00000003-B046-4CFE-9C34-10AA5E5A39B4}"/>
              </c:ext>
            </c:extLst>
          </c:dPt>
          <c:dPt>
            <c:idx val="2"/>
            <c:invertIfNegative val="0"/>
            <c:bubble3D val="0"/>
            <c:spPr>
              <a:solidFill>
                <a:srgbClr val="FF0000"/>
              </a:solidFill>
            </c:spPr>
            <c:extLst>
              <c:ext xmlns:c16="http://schemas.microsoft.com/office/drawing/2014/chart" uri="{C3380CC4-5D6E-409C-BE32-E72D297353CC}">
                <c16:uniqueId val="{00000005-B046-4CFE-9C34-10AA5E5A39B4}"/>
              </c:ext>
            </c:extLst>
          </c:dPt>
          <c:dPt>
            <c:idx val="3"/>
            <c:invertIfNegative val="0"/>
            <c:bubble3D val="0"/>
            <c:spPr>
              <a:solidFill>
                <a:schemeClr val="tx2"/>
              </a:solidFill>
            </c:spPr>
            <c:extLst>
              <c:ext xmlns:c16="http://schemas.microsoft.com/office/drawing/2014/chart" uri="{C3380CC4-5D6E-409C-BE32-E72D297353CC}">
                <c16:uniqueId val="{00000007-B046-4CFE-9C34-10AA5E5A39B4}"/>
              </c:ext>
            </c:extLst>
          </c:dPt>
          <c:dPt>
            <c:idx val="4"/>
            <c:invertIfNegative val="0"/>
            <c:bubble3D val="0"/>
            <c:spPr>
              <a:solidFill>
                <a:schemeClr val="bg2"/>
              </a:solidFill>
            </c:spPr>
            <c:extLst>
              <c:ext xmlns:c16="http://schemas.microsoft.com/office/drawing/2014/chart" uri="{C3380CC4-5D6E-409C-BE32-E72D297353CC}">
                <c16:uniqueId val="{00000009-B046-4CFE-9C34-10AA5E5A39B4}"/>
              </c:ext>
            </c:extLst>
          </c:dPt>
          <c:dPt>
            <c:idx val="5"/>
            <c:invertIfNegative val="0"/>
            <c:bubble3D val="0"/>
            <c:spPr>
              <a:solidFill>
                <a:srgbClr val="000000"/>
              </a:solidFill>
            </c:spPr>
            <c:extLst>
              <c:ext xmlns:c16="http://schemas.microsoft.com/office/drawing/2014/chart" uri="{C3380CC4-5D6E-409C-BE32-E72D297353CC}">
                <c16:uniqueId val="{0000000B-B046-4CFE-9C34-10AA5E5A39B4}"/>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attr &lt; 0'!$E$7:$J$7</c:f>
              <c:strCache>
                <c:ptCount val="6"/>
                <c:pt idx="0">
                  <c:v>Virgin</c:v>
                </c:pt>
                <c:pt idx="1">
                  <c:v>Re-pulping</c:v>
                </c:pt>
                <c:pt idx="2">
                  <c:v>Paper making</c:v>
                </c:pt>
                <c:pt idx="3">
                  <c:v>Waste</c:v>
                </c:pt>
                <c:pt idx="4">
                  <c:v>Credit/ Debit</c:v>
                </c:pt>
                <c:pt idx="5">
                  <c:v>Total</c:v>
                </c:pt>
              </c:strCache>
            </c:strRef>
          </c:cat>
          <c:val>
            <c:numRef>
              <c:f>'ILCD attr &lt; 0'!$E$12:$J$12</c:f>
              <c:numCache>
                <c:formatCode>General</c:formatCode>
                <c:ptCount val="6"/>
                <c:pt idx="0">
                  <c:v>180.00000000000003</c:v>
                </c:pt>
                <c:pt idx="1">
                  <c:v>210</c:v>
                </c:pt>
                <c:pt idx="2">
                  <c:v>1500</c:v>
                </c:pt>
                <c:pt idx="3">
                  <c:v>250</c:v>
                </c:pt>
                <c:pt idx="4">
                  <c:v>0</c:v>
                </c:pt>
                <c:pt idx="5">
                  <c:v>2140</c:v>
                </c:pt>
              </c:numCache>
            </c:numRef>
          </c:val>
          <c:extLst>
            <c:ext xmlns:c16="http://schemas.microsoft.com/office/drawing/2014/chart" uri="{C3380CC4-5D6E-409C-BE32-E72D297353CC}">
              <c16:uniqueId val="{0000000C-B046-4CFE-9C34-10AA5E5A39B4}"/>
            </c:ext>
          </c:extLst>
        </c:ser>
        <c:dLbls>
          <c:dLblPos val="outEnd"/>
          <c:showLegendKey val="0"/>
          <c:showVal val="1"/>
          <c:showCatName val="0"/>
          <c:showSerName val="0"/>
          <c:showPercent val="0"/>
          <c:showBubbleSize val="0"/>
        </c:dLbls>
        <c:gapWidth val="150"/>
        <c:axId val="-2101767560"/>
        <c:axId val="-2101769320"/>
      </c:barChart>
      <c:catAx>
        <c:axId val="-2101767560"/>
        <c:scaling>
          <c:orientation val="minMax"/>
        </c:scaling>
        <c:delete val="0"/>
        <c:axPos val="b"/>
        <c:numFmt formatCode="General" sourceLinked="0"/>
        <c:majorTickMark val="out"/>
        <c:minorTickMark val="none"/>
        <c:tickLblPos val="low"/>
        <c:txPr>
          <a:bodyPr rot="-5400000"/>
          <a:lstStyle/>
          <a:p>
            <a:pPr>
              <a:defRPr/>
            </a:pPr>
            <a:endParaRPr lang="sv-SE"/>
          </a:p>
        </c:txPr>
        <c:crossAx val="-2101769320"/>
        <c:crosses val="autoZero"/>
        <c:auto val="1"/>
        <c:lblAlgn val="ctr"/>
        <c:lblOffset val="100"/>
        <c:noMultiLvlLbl val="0"/>
      </c:catAx>
      <c:valAx>
        <c:axId val="-2101769320"/>
        <c:scaling>
          <c:orientation val="minMax"/>
          <c:max val="4000"/>
          <c:min val="-1000"/>
        </c:scaling>
        <c:delete val="0"/>
        <c:axPos val="l"/>
        <c:majorGridlines/>
        <c:numFmt formatCode="General" sourceLinked="1"/>
        <c:majorTickMark val="out"/>
        <c:minorTickMark val="none"/>
        <c:tickLblPos val="nextTo"/>
        <c:crossAx val="-2101767560"/>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7DBB-46AE-A0EF-4F76AA48D0C9}"/>
              </c:ext>
            </c:extLst>
          </c:dPt>
          <c:dPt>
            <c:idx val="1"/>
            <c:invertIfNegative val="0"/>
            <c:bubble3D val="0"/>
            <c:spPr>
              <a:solidFill>
                <a:srgbClr val="FFFF00"/>
              </a:solidFill>
            </c:spPr>
            <c:extLst>
              <c:ext xmlns:c16="http://schemas.microsoft.com/office/drawing/2014/chart" uri="{C3380CC4-5D6E-409C-BE32-E72D297353CC}">
                <c16:uniqueId val="{00000003-7DBB-46AE-A0EF-4F76AA48D0C9}"/>
              </c:ext>
            </c:extLst>
          </c:dPt>
          <c:dPt>
            <c:idx val="2"/>
            <c:invertIfNegative val="0"/>
            <c:bubble3D val="0"/>
            <c:spPr>
              <a:solidFill>
                <a:srgbClr val="FF0000"/>
              </a:solidFill>
            </c:spPr>
            <c:extLst>
              <c:ext xmlns:c16="http://schemas.microsoft.com/office/drawing/2014/chart" uri="{C3380CC4-5D6E-409C-BE32-E72D297353CC}">
                <c16:uniqueId val="{00000005-7DBB-46AE-A0EF-4F76AA48D0C9}"/>
              </c:ext>
            </c:extLst>
          </c:dPt>
          <c:dPt>
            <c:idx val="3"/>
            <c:invertIfNegative val="0"/>
            <c:bubble3D val="0"/>
            <c:spPr>
              <a:solidFill>
                <a:schemeClr val="tx2"/>
              </a:solidFill>
            </c:spPr>
            <c:extLst>
              <c:ext xmlns:c16="http://schemas.microsoft.com/office/drawing/2014/chart" uri="{C3380CC4-5D6E-409C-BE32-E72D297353CC}">
                <c16:uniqueId val="{00000007-7DBB-46AE-A0EF-4F76AA48D0C9}"/>
              </c:ext>
            </c:extLst>
          </c:dPt>
          <c:dPt>
            <c:idx val="4"/>
            <c:invertIfNegative val="0"/>
            <c:bubble3D val="0"/>
            <c:spPr>
              <a:solidFill>
                <a:schemeClr val="bg2"/>
              </a:solidFill>
            </c:spPr>
            <c:extLst>
              <c:ext xmlns:c16="http://schemas.microsoft.com/office/drawing/2014/chart" uri="{C3380CC4-5D6E-409C-BE32-E72D297353CC}">
                <c16:uniqueId val="{00000009-7DBB-46AE-A0EF-4F76AA48D0C9}"/>
              </c:ext>
            </c:extLst>
          </c:dPt>
          <c:dPt>
            <c:idx val="5"/>
            <c:invertIfNegative val="0"/>
            <c:bubble3D val="0"/>
            <c:spPr>
              <a:solidFill>
                <a:srgbClr val="000000"/>
              </a:solidFill>
            </c:spPr>
            <c:extLst>
              <c:ext xmlns:c16="http://schemas.microsoft.com/office/drawing/2014/chart" uri="{C3380CC4-5D6E-409C-BE32-E72D297353CC}">
                <c16:uniqueId val="{0000000B-7DBB-46AE-A0EF-4F76AA48D0C9}"/>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attr &lt; 0'!$E$7:$J$7</c:f>
              <c:strCache>
                <c:ptCount val="6"/>
                <c:pt idx="0">
                  <c:v>Virgin</c:v>
                </c:pt>
                <c:pt idx="1">
                  <c:v>Re-pulping</c:v>
                </c:pt>
                <c:pt idx="2">
                  <c:v>Paper making</c:v>
                </c:pt>
                <c:pt idx="3">
                  <c:v>Waste</c:v>
                </c:pt>
                <c:pt idx="4">
                  <c:v>Credit/ Debit</c:v>
                </c:pt>
                <c:pt idx="5">
                  <c:v>Total</c:v>
                </c:pt>
              </c:strCache>
            </c:strRef>
          </c:cat>
          <c:val>
            <c:numRef>
              <c:f>'ILCD attr &lt; 0'!$E$13:$J$13</c:f>
              <c:numCache>
                <c:formatCode>General</c:formatCode>
                <c:ptCount val="6"/>
                <c:pt idx="0">
                  <c:v>180.00000000000003</c:v>
                </c:pt>
                <c:pt idx="1">
                  <c:v>210</c:v>
                </c:pt>
                <c:pt idx="2">
                  <c:v>1500</c:v>
                </c:pt>
                <c:pt idx="3">
                  <c:v>250</c:v>
                </c:pt>
                <c:pt idx="4">
                  <c:v>0</c:v>
                </c:pt>
                <c:pt idx="5">
                  <c:v>2140</c:v>
                </c:pt>
              </c:numCache>
            </c:numRef>
          </c:val>
          <c:extLst>
            <c:ext xmlns:c16="http://schemas.microsoft.com/office/drawing/2014/chart" uri="{C3380CC4-5D6E-409C-BE32-E72D297353CC}">
              <c16:uniqueId val="{0000000C-7DBB-46AE-A0EF-4F76AA48D0C9}"/>
            </c:ext>
          </c:extLst>
        </c:ser>
        <c:dLbls>
          <c:dLblPos val="outEnd"/>
          <c:showLegendKey val="0"/>
          <c:showVal val="1"/>
          <c:showCatName val="0"/>
          <c:showSerName val="0"/>
          <c:showPercent val="0"/>
          <c:showBubbleSize val="0"/>
        </c:dLbls>
        <c:gapWidth val="150"/>
        <c:axId val="-2101829768"/>
        <c:axId val="-2101835576"/>
      </c:barChart>
      <c:catAx>
        <c:axId val="-2101829768"/>
        <c:scaling>
          <c:orientation val="minMax"/>
        </c:scaling>
        <c:delete val="0"/>
        <c:axPos val="b"/>
        <c:numFmt formatCode="General" sourceLinked="0"/>
        <c:majorTickMark val="out"/>
        <c:minorTickMark val="none"/>
        <c:tickLblPos val="low"/>
        <c:txPr>
          <a:bodyPr rot="-5400000"/>
          <a:lstStyle/>
          <a:p>
            <a:pPr>
              <a:defRPr/>
            </a:pPr>
            <a:endParaRPr lang="sv-SE"/>
          </a:p>
        </c:txPr>
        <c:crossAx val="-2101835576"/>
        <c:crosses val="autoZero"/>
        <c:auto val="1"/>
        <c:lblAlgn val="ctr"/>
        <c:lblOffset val="100"/>
        <c:noMultiLvlLbl val="0"/>
      </c:catAx>
      <c:valAx>
        <c:axId val="-2101835576"/>
        <c:scaling>
          <c:orientation val="minMax"/>
          <c:max val="4000"/>
          <c:min val="-1000"/>
        </c:scaling>
        <c:delete val="0"/>
        <c:axPos val="l"/>
        <c:majorGridlines/>
        <c:numFmt formatCode="General" sourceLinked="1"/>
        <c:majorTickMark val="out"/>
        <c:minorTickMark val="none"/>
        <c:tickLblPos val="nextTo"/>
        <c:crossAx val="-210182976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9955-4C4C-A5D2-DC584A47B6C4}"/>
              </c:ext>
            </c:extLst>
          </c:dPt>
          <c:dPt>
            <c:idx val="1"/>
            <c:invertIfNegative val="0"/>
            <c:bubble3D val="0"/>
            <c:spPr>
              <a:solidFill>
                <a:srgbClr val="FFFF00"/>
              </a:solidFill>
            </c:spPr>
            <c:extLst>
              <c:ext xmlns:c16="http://schemas.microsoft.com/office/drawing/2014/chart" uri="{C3380CC4-5D6E-409C-BE32-E72D297353CC}">
                <c16:uniqueId val="{00000003-9955-4C4C-A5D2-DC584A47B6C4}"/>
              </c:ext>
            </c:extLst>
          </c:dPt>
          <c:dPt>
            <c:idx val="2"/>
            <c:invertIfNegative val="0"/>
            <c:bubble3D val="0"/>
            <c:spPr>
              <a:solidFill>
                <a:srgbClr val="FF0000"/>
              </a:solidFill>
            </c:spPr>
            <c:extLst>
              <c:ext xmlns:c16="http://schemas.microsoft.com/office/drawing/2014/chart" uri="{C3380CC4-5D6E-409C-BE32-E72D297353CC}">
                <c16:uniqueId val="{00000005-9955-4C4C-A5D2-DC584A47B6C4}"/>
              </c:ext>
            </c:extLst>
          </c:dPt>
          <c:dPt>
            <c:idx val="3"/>
            <c:invertIfNegative val="0"/>
            <c:bubble3D val="0"/>
            <c:spPr>
              <a:solidFill>
                <a:schemeClr val="tx2"/>
              </a:solidFill>
            </c:spPr>
            <c:extLst>
              <c:ext xmlns:c16="http://schemas.microsoft.com/office/drawing/2014/chart" uri="{C3380CC4-5D6E-409C-BE32-E72D297353CC}">
                <c16:uniqueId val="{00000007-9955-4C4C-A5D2-DC584A47B6C4}"/>
              </c:ext>
            </c:extLst>
          </c:dPt>
          <c:dPt>
            <c:idx val="4"/>
            <c:invertIfNegative val="0"/>
            <c:bubble3D val="0"/>
            <c:spPr>
              <a:solidFill>
                <a:schemeClr val="bg2"/>
              </a:solidFill>
            </c:spPr>
            <c:extLst>
              <c:ext xmlns:c16="http://schemas.microsoft.com/office/drawing/2014/chart" uri="{C3380CC4-5D6E-409C-BE32-E72D297353CC}">
                <c16:uniqueId val="{00000009-9955-4C4C-A5D2-DC584A47B6C4}"/>
              </c:ext>
            </c:extLst>
          </c:dPt>
          <c:dPt>
            <c:idx val="5"/>
            <c:invertIfNegative val="0"/>
            <c:bubble3D val="0"/>
            <c:spPr>
              <a:solidFill>
                <a:srgbClr val="000000"/>
              </a:solidFill>
            </c:spPr>
            <c:extLst>
              <c:ext xmlns:c16="http://schemas.microsoft.com/office/drawing/2014/chart" uri="{C3380CC4-5D6E-409C-BE32-E72D297353CC}">
                <c16:uniqueId val="{0000000B-9955-4C4C-A5D2-DC584A47B6C4}"/>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attr &lt; 0'!$E$7:$J$7</c:f>
              <c:strCache>
                <c:ptCount val="6"/>
                <c:pt idx="0">
                  <c:v>Virgin</c:v>
                </c:pt>
                <c:pt idx="1">
                  <c:v>Re-pulping</c:v>
                </c:pt>
                <c:pt idx="2">
                  <c:v>Paper making</c:v>
                </c:pt>
                <c:pt idx="3">
                  <c:v>Waste</c:v>
                </c:pt>
                <c:pt idx="4">
                  <c:v>Credit/ Debit</c:v>
                </c:pt>
                <c:pt idx="5">
                  <c:v>Total</c:v>
                </c:pt>
              </c:strCache>
            </c:strRef>
          </c:cat>
          <c:val>
            <c:numRef>
              <c:f>'ILCD attr &lt; 0'!$E$14:$J$14</c:f>
              <c:numCache>
                <c:formatCode>General</c:formatCode>
                <c:ptCount val="6"/>
                <c:pt idx="0">
                  <c:v>180.00000000000003</c:v>
                </c:pt>
                <c:pt idx="1">
                  <c:v>210</c:v>
                </c:pt>
                <c:pt idx="2">
                  <c:v>1500</c:v>
                </c:pt>
                <c:pt idx="3">
                  <c:v>250</c:v>
                </c:pt>
                <c:pt idx="4">
                  <c:v>0</c:v>
                </c:pt>
                <c:pt idx="5">
                  <c:v>2140</c:v>
                </c:pt>
              </c:numCache>
            </c:numRef>
          </c:val>
          <c:extLst>
            <c:ext xmlns:c16="http://schemas.microsoft.com/office/drawing/2014/chart" uri="{C3380CC4-5D6E-409C-BE32-E72D297353CC}">
              <c16:uniqueId val="{0000000C-9955-4C4C-A5D2-DC584A47B6C4}"/>
            </c:ext>
          </c:extLst>
        </c:ser>
        <c:dLbls>
          <c:dLblPos val="outEnd"/>
          <c:showLegendKey val="0"/>
          <c:showVal val="1"/>
          <c:showCatName val="0"/>
          <c:showSerName val="0"/>
          <c:showPercent val="0"/>
          <c:showBubbleSize val="0"/>
        </c:dLbls>
        <c:gapWidth val="150"/>
        <c:axId val="-2101868248"/>
        <c:axId val="-2101886024"/>
      </c:barChart>
      <c:catAx>
        <c:axId val="-2101868248"/>
        <c:scaling>
          <c:orientation val="minMax"/>
        </c:scaling>
        <c:delete val="0"/>
        <c:axPos val="b"/>
        <c:numFmt formatCode="General" sourceLinked="0"/>
        <c:majorTickMark val="out"/>
        <c:minorTickMark val="none"/>
        <c:tickLblPos val="low"/>
        <c:txPr>
          <a:bodyPr rot="-5400000"/>
          <a:lstStyle/>
          <a:p>
            <a:pPr>
              <a:defRPr/>
            </a:pPr>
            <a:endParaRPr lang="sv-SE"/>
          </a:p>
        </c:txPr>
        <c:crossAx val="-2101886024"/>
        <c:crosses val="autoZero"/>
        <c:auto val="1"/>
        <c:lblAlgn val="ctr"/>
        <c:lblOffset val="100"/>
        <c:noMultiLvlLbl val="0"/>
      </c:catAx>
      <c:valAx>
        <c:axId val="-2101886024"/>
        <c:scaling>
          <c:orientation val="minMax"/>
          <c:max val="4000"/>
          <c:min val="-1000"/>
        </c:scaling>
        <c:delete val="0"/>
        <c:axPos val="l"/>
        <c:majorGridlines/>
        <c:numFmt formatCode="General" sourceLinked="1"/>
        <c:majorTickMark val="out"/>
        <c:minorTickMark val="none"/>
        <c:tickLblPos val="nextTo"/>
        <c:crossAx val="-210186824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CAE7-47A6-BA9C-27EFAD5F9546}"/>
              </c:ext>
            </c:extLst>
          </c:dPt>
          <c:dPt>
            <c:idx val="1"/>
            <c:invertIfNegative val="0"/>
            <c:bubble3D val="0"/>
            <c:spPr>
              <a:solidFill>
                <a:srgbClr val="FFFF00"/>
              </a:solidFill>
            </c:spPr>
            <c:extLst>
              <c:ext xmlns:c16="http://schemas.microsoft.com/office/drawing/2014/chart" uri="{C3380CC4-5D6E-409C-BE32-E72D297353CC}">
                <c16:uniqueId val="{00000003-CAE7-47A6-BA9C-27EFAD5F9546}"/>
              </c:ext>
            </c:extLst>
          </c:dPt>
          <c:dPt>
            <c:idx val="2"/>
            <c:invertIfNegative val="0"/>
            <c:bubble3D val="0"/>
            <c:spPr>
              <a:solidFill>
                <a:srgbClr val="FF0000"/>
              </a:solidFill>
            </c:spPr>
            <c:extLst>
              <c:ext xmlns:c16="http://schemas.microsoft.com/office/drawing/2014/chart" uri="{C3380CC4-5D6E-409C-BE32-E72D297353CC}">
                <c16:uniqueId val="{00000005-CAE7-47A6-BA9C-27EFAD5F9546}"/>
              </c:ext>
            </c:extLst>
          </c:dPt>
          <c:dPt>
            <c:idx val="3"/>
            <c:invertIfNegative val="0"/>
            <c:bubble3D val="0"/>
            <c:spPr>
              <a:solidFill>
                <a:schemeClr val="tx2"/>
              </a:solidFill>
            </c:spPr>
            <c:extLst>
              <c:ext xmlns:c16="http://schemas.microsoft.com/office/drawing/2014/chart" uri="{C3380CC4-5D6E-409C-BE32-E72D297353CC}">
                <c16:uniqueId val="{00000007-CAE7-47A6-BA9C-27EFAD5F9546}"/>
              </c:ext>
            </c:extLst>
          </c:dPt>
          <c:dPt>
            <c:idx val="4"/>
            <c:invertIfNegative val="0"/>
            <c:bubble3D val="0"/>
            <c:spPr>
              <a:solidFill>
                <a:schemeClr val="bg2"/>
              </a:solidFill>
            </c:spPr>
            <c:extLst>
              <c:ext xmlns:c16="http://schemas.microsoft.com/office/drawing/2014/chart" uri="{C3380CC4-5D6E-409C-BE32-E72D297353CC}">
                <c16:uniqueId val="{00000009-CAE7-47A6-BA9C-27EFAD5F9546}"/>
              </c:ext>
            </c:extLst>
          </c:dPt>
          <c:dPt>
            <c:idx val="5"/>
            <c:invertIfNegative val="0"/>
            <c:bubble3D val="0"/>
            <c:spPr>
              <a:solidFill>
                <a:srgbClr val="000000"/>
              </a:solidFill>
            </c:spPr>
            <c:extLst>
              <c:ext xmlns:c16="http://schemas.microsoft.com/office/drawing/2014/chart" uri="{C3380CC4-5D6E-409C-BE32-E72D297353CC}">
                <c16:uniqueId val="{0000000B-CAE7-47A6-BA9C-27EFAD5F9546}"/>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attr &lt; 0'!$E$7:$J$7</c:f>
              <c:strCache>
                <c:ptCount val="6"/>
                <c:pt idx="0">
                  <c:v>Virgin</c:v>
                </c:pt>
                <c:pt idx="1">
                  <c:v>Re-pulping</c:v>
                </c:pt>
                <c:pt idx="2">
                  <c:v>Paper making</c:v>
                </c:pt>
                <c:pt idx="3">
                  <c:v>Waste</c:v>
                </c:pt>
                <c:pt idx="4">
                  <c:v>Credit/ Debit</c:v>
                </c:pt>
                <c:pt idx="5">
                  <c:v>Total</c:v>
                </c:pt>
              </c:strCache>
            </c:strRef>
          </c:cat>
          <c:val>
            <c:numRef>
              <c:f>'ILCD attr &lt; 0'!$E$15:$J$15</c:f>
              <c:numCache>
                <c:formatCode>General</c:formatCode>
                <c:ptCount val="6"/>
                <c:pt idx="0">
                  <c:v>180.00000000000003</c:v>
                </c:pt>
                <c:pt idx="1">
                  <c:v>210</c:v>
                </c:pt>
                <c:pt idx="2">
                  <c:v>1500</c:v>
                </c:pt>
                <c:pt idx="3">
                  <c:v>0</c:v>
                </c:pt>
                <c:pt idx="4">
                  <c:v>0</c:v>
                </c:pt>
                <c:pt idx="5">
                  <c:v>1890</c:v>
                </c:pt>
              </c:numCache>
            </c:numRef>
          </c:val>
          <c:extLst>
            <c:ext xmlns:c16="http://schemas.microsoft.com/office/drawing/2014/chart" uri="{C3380CC4-5D6E-409C-BE32-E72D297353CC}">
              <c16:uniqueId val="{0000000C-CAE7-47A6-BA9C-27EFAD5F9546}"/>
            </c:ext>
          </c:extLst>
        </c:ser>
        <c:dLbls>
          <c:dLblPos val="outEnd"/>
          <c:showLegendKey val="0"/>
          <c:showVal val="1"/>
          <c:showCatName val="0"/>
          <c:showSerName val="0"/>
          <c:showPercent val="0"/>
          <c:showBubbleSize val="0"/>
        </c:dLbls>
        <c:gapWidth val="150"/>
        <c:axId val="-2101941016"/>
        <c:axId val="-2101947480"/>
      </c:barChart>
      <c:catAx>
        <c:axId val="-2101941016"/>
        <c:scaling>
          <c:orientation val="minMax"/>
        </c:scaling>
        <c:delete val="0"/>
        <c:axPos val="b"/>
        <c:numFmt formatCode="General" sourceLinked="0"/>
        <c:majorTickMark val="out"/>
        <c:minorTickMark val="none"/>
        <c:tickLblPos val="low"/>
        <c:txPr>
          <a:bodyPr rot="-5400000"/>
          <a:lstStyle/>
          <a:p>
            <a:pPr>
              <a:defRPr/>
            </a:pPr>
            <a:endParaRPr lang="sv-SE"/>
          </a:p>
        </c:txPr>
        <c:crossAx val="-2101947480"/>
        <c:crosses val="autoZero"/>
        <c:auto val="1"/>
        <c:lblAlgn val="ctr"/>
        <c:lblOffset val="100"/>
        <c:noMultiLvlLbl val="0"/>
      </c:catAx>
      <c:valAx>
        <c:axId val="-2101947480"/>
        <c:scaling>
          <c:orientation val="minMax"/>
          <c:max val="4000"/>
          <c:min val="-1000"/>
        </c:scaling>
        <c:delete val="0"/>
        <c:axPos val="l"/>
        <c:majorGridlines/>
        <c:numFmt formatCode="General" sourceLinked="1"/>
        <c:majorTickMark val="out"/>
        <c:minorTickMark val="none"/>
        <c:tickLblPos val="nextTo"/>
        <c:crossAx val="-210194101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D55A-4BC0-8868-6F5658B7DB3C}"/>
              </c:ext>
            </c:extLst>
          </c:dPt>
          <c:dPt>
            <c:idx val="1"/>
            <c:invertIfNegative val="0"/>
            <c:bubble3D val="0"/>
            <c:spPr>
              <a:solidFill>
                <a:srgbClr val="FFFF00"/>
              </a:solidFill>
            </c:spPr>
            <c:extLst>
              <c:ext xmlns:c16="http://schemas.microsoft.com/office/drawing/2014/chart" uri="{C3380CC4-5D6E-409C-BE32-E72D297353CC}">
                <c16:uniqueId val="{00000003-D55A-4BC0-8868-6F5658B7DB3C}"/>
              </c:ext>
            </c:extLst>
          </c:dPt>
          <c:dPt>
            <c:idx val="2"/>
            <c:invertIfNegative val="0"/>
            <c:bubble3D val="0"/>
            <c:spPr>
              <a:solidFill>
                <a:srgbClr val="FF0000"/>
              </a:solidFill>
            </c:spPr>
            <c:extLst>
              <c:ext xmlns:c16="http://schemas.microsoft.com/office/drawing/2014/chart" uri="{C3380CC4-5D6E-409C-BE32-E72D297353CC}">
                <c16:uniqueId val="{00000005-D55A-4BC0-8868-6F5658B7DB3C}"/>
              </c:ext>
            </c:extLst>
          </c:dPt>
          <c:dPt>
            <c:idx val="3"/>
            <c:invertIfNegative val="0"/>
            <c:bubble3D val="0"/>
            <c:spPr>
              <a:solidFill>
                <a:schemeClr val="tx2"/>
              </a:solidFill>
            </c:spPr>
            <c:extLst>
              <c:ext xmlns:c16="http://schemas.microsoft.com/office/drawing/2014/chart" uri="{C3380CC4-5D6E-409C-BE32-E72D297353CC}">
                <c16:uniqueId val="{00000007-D55A-4BC0-8868-6F5658B7DB3C}"/>
              </c:ext>
            </c:extLst>
          </c:dPt>
          <c:dPt>
            <c:idx val="4"/>
            <c:invertIfNegative val="0"/>
            <c:bubble3D val="0"/>
            <c:spPr>
              <a:solidFill>
                <a:schemeClr val="bg2"/>
              </a:solidFill>
            </c:spPr>
            <c:extLst>
              <c:ext xmlns:c16="http://schemas.microsoft.com/office/drawing/2014/chart" uri="{C3380CC4-5D6E-409C-BE32-E72D297353CC}">
                <c16:uniqueId val="{00000009-D55A-4BC0-8868-6F5658B7DB3C}"/>
              </c:ext>
            </c:extLst>
          </c:dPt>
          <c:dPt>
            <c:idx val="5"/>
            <c:invertIfNegative val="0"/>
            <c:bubble3D val="0"/>
            <c:spPr>
              <a:solidFill>
                <a:srgbClr val="000000"/>
              </a:solidFill>
            </c:spPr>
            <c:extLst>
              <c:ext xmlns:c16="http://schemas.microsoft.com/office/drawing/2014/chart" uri="{C3380CC4-5D6E-409C-BE32-E72D297353CC}">
                <c16:uniqueId val="{0000000B-D55A-4BC0-8868-6F5658B7DB3C}"/>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attr &lt; 0'!$E$7:$J$7</c:f>
              <c:strCache>
                <c:ptCount val="6"/>
                <c:pt idx="0">
                  <c:v>Virgin</c:v>
                </c:pt>
                <c:pt idx="1">
                  <c:v>Re-pulping</c:v>
                </c:pt>
                <c:pt idx="2">
                  <c:v>Paper making</c:v>
                </c:pt>
                <c:pt idx="3">
                  <c:v>Waste</c:v>
                </c:pt>
                <c:pt idx="4">
                  <c:v>Credit/ Debit</c:v>
                </c:pt>
                <c:pt idx="5">
                  <c:v>Total</c:v>
                </c:pt>
              </c:strCache>
            </c:strRef>
          </c:cat>
          <c:val>
            <c:numRef>
              <c:f>'ILCD attr &lt; 0'!$E$16:$J$16</c:f>
              <c:numCache>
                <c:formatCode>General</c:formatCode>
                <c:ptCount val="6"/>
                <c:pt idx="0">
                  <c:v>180.00000000000003</c:v>
                </c:pt>
                <c:pt idx="1">
                  <c:v>210</c:v>
                </c:pt>
                <c:pt idx="2">
                  <c:v>1500</c:v>
                </c:pt>
                <c:pt idx="3">
                  <c:v>0</c:v>
                </c:pt>
                <c:pt idx="4">
                  <c:v>0</c:v>
                </c:pt>
                <c:pt idx="5">
                  <c:v>1890</c:v>
                </c:pt>
              </c:numCache>
            </c:numRef>
          </c:val>
          <c:extLst>
            <c:ext xmlns:c16="http://schemas.microsoft.com/office/drawing/2014/chart" uri="{C3380CC4-5D6E-409C-BE32-E72D297353CC}">
              <c16:uniqueId val="{0000000C-D55A-4BC0-8868-6F5658B7DB3C}"/>
            </c:ext>
          </c:extLst>
        </c:ser>
        <c:dLbls>
          <c:dLblPos val="outEnd"/>
          <c:showLegendKey val="0"/>
          <c:showVal val="1"/>
          <c:showCatName val="0"/>
          <c:showSerName val="0"/>
          <c:showPercent val="0"/>
          <c:showBubbleSize val="0"/>
        </c:dLbls>
        <c:gapWidth val="150"/>
        <c:axId val="-2102007976"/>
        <c:axId val="-2102013432"/>
      </c:barChart>
      <c:catAx>
        <c:axId val="-2102007976"/>
        <c:scaling>
          <c:orientation val="minMax"/>
        </c:scaling>
        <c:delete val="0"/>
        <c:axPos val="b"/>
        <c:numFmt formatCode="General" sourceLinked="0"/>
        <c:majorTickMark val="out"/>
        <c:minorTickMark val="none"/>
        <c:tickLblPos val="low"/>
        <c:txPr>
          <a:bodyPr rot="-5400000"/>
          <a:lstStyle/>
          <a:p>
            <a:pPr>
              <a:defRPr/>
            </a:pPr>
            <a:endParaRPr lang="sv-SE"/>
          </a:p>
        </c:txPr>
        <c:crossAx val="-2102013432"/>
        <c:crosses val="autoZero"/>
        <c:auto val="1"/>
        <c:lblAlgn val="ctr"/>
        <c:lblOffset val="100"/>
        <c:noMultiLvlLbl val="0"/>
      </c:catAx>
      <c:valAx>
        <c:axId val="-2102013432"/>
        <c:scaling>
          <c:orientation val="minMax"/>
          <c:max val="4000"/>
          <c:min val="-1000"/>
        </c:scaling>
        <c:delete val="0"/>
        <c:axPos val="l"/>
        <c:majorGridlines/>
        <c:numFmt formatCode="General" sourceLinked="1"/>
        <c:majorTickMark val="out"/>
        <c:minorTickMark val="none"/>
        <c:tickLblPos val="nextTo"/>
        <c:crossAx val="-2102007976"/>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1B79-4009-AFAB-B938E93CCCFB}"/>
              </c:ext>
            </c:extLst>
          </c:dPt>
          <c:dPt>
            <c:idx val="1"/>
            <c:invertIfNegative val="0"/>
            <c:bubble3D val="0"/>
            <c:spPr>
              <a:solidFill>
                <a:srgbClr val="FFFF00"/>
              </a:solidFill>
            </c:spPr>
            <c:extLst>
              <c:ext xmlns:c16="http://schemas.microsoft.com/office/drawing/2014/chart" uri="{C3380CC4-5D6E-409C-BE32-E72D297353CC}">
                <c16:uniqueId val="{00000003-1B79-4009-AFAB-B938E93CCCFB}"/>
              </c:ext>
            </c:extLst>
          </c:dPt>
          <c:dPt>
            <c:idx val="2"/>
            <c:invertIfNegative val="0"/>
            <c:bubble3D val="0"/>
            <c:spPr>
              <a:solidFill>
                <a:srgbClr val="FF0000"/>
              </a:solidFill>
            </c:spPr>
            <c:extLst>
              <c:ext xmlns:c16="http://schemas.microsoft.com/office/drawing/2014/chart" uri="{C3380CC4-5D6E-409C-BE32-E72D297353CC}">
                <c16:uniqueId val="{00000005-1B79-4009-AFAB-B938E93CCCFB}"/>
              </c:ext>
            </c:extLst>
          </c:dPt>
          <c:dPt>
            <c:idx val="3"/>
            <c:invertIfNegative val="0"/>
            <c:bubble3D val="0"/>
            <c:spPr>
              <a:solidFill>
                <a:schemeClr val="tx2"/>
              </a:solidFill>
            </c:spPr>
            <c:extLst>
              <c:ext xmlns:c16="http://schemas.microsoft.com/office/drawing/2014/chart" uri="{C3380CC4-5D6E-409C-BE32-E72D297353CC}">
                <c16:uniqueId val="{00000007-1B79-4009-AFAB-B938E93CCCFB}"/>
              </c:ext>
            </c:extLst>
          </c:dPt>
          <c:dPt>
            <c:idx val="4"/>
            <c:invertIfNegative val="0"/>
            <c:bubble3D val="0"/>
            <c:spPr>
              <a:solidFill>
                <a:schemeClr val="bg2"/>
              </a:solidFill>
            </c:spPr>
            <c:extLst>
              <c:ext xmlns:c16="http://schemas.microsoft.com/office/drawing/2014/chart" uri="{C3380CC4-5D6E-409C-BE32-E72D297353CC}">
                <c16:uniqueId val="{00000009-1B79-4009-AFAB-B938E93CCCFB}"/>
              </c:ext>
            </c:extLst>
          </c:dPt>
          <c:dPt>
            <c:idx val="5"/>
            <c:invertIfNegative val="0"/>
            <c:bubble3D val="0"/>
            <c:spPr>
              <a:solidFill>
                <a:srgbClr val="000000"/>
              </a:solidFill>
            </c:spPr>
            <c:extLst>
              <c:ext xmlns:c16="http://schemas.microsoft.com/office/drawing/2014/chart" uri="{C3380CC4-5D6E-409C-BE32-E72D297353CC}">
                <c16:uniqueId val="{0000000B-1B79-4009-AFAB-B938E93CCCFB}"/>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attr &lt; 0'!$E$7:$J$7</c:f>
              <c:strCache>
                <c:ptCount val="6"/>
                <c:pt idx="0">
                  <c:v>Virgin</c:v>
                </c:pt>
                <c:pt idx="1">
                  <c:v>Re-pulping</c:v>
                </c:pt>
                <c:pt idx="2">
                  <c:v>Paper making</c:v>
                </c:pt>
                <c:pt idx="3">
                  <c:v>Waste</c:v>
                </c:pt>
                <c:pt idx="4">
                  <c:v>Credit/ Debit</c:v>
                </c:pt>
                <c:pt idx="5">
                  <c:v>Total</c:v>
                </c:pt>
              </c:strCache>
            </c:strRef>
          </c:cat>
          <c:val>
            <c:numRef>
              <c:f>'ILCD attr &lt; 0'!$E$17:$J$17</c:f>
              <c:numCache>
                <c:formatCode>General</c:formatCode>
                <c:ptCount val="6"/>
                <c:pt idx="0">
                  <c:v>180.00000000000003</c:v>
                </c:pt>
                <c:pt idx="1">
                  <c:v>210</c:v>
                </c:pt>
                <c:pt idx="2">
                  <c:v>1500</c:v>
                </c:pt>
                <c:pt idx="3">
                  <c:v>0</c:v>
                </c:pt>
                <c:pt idx="4">
                  <c:v>0</c:v>
                </c:pt>
                <c:pt idx="5">
                  <c:v>1890</c:v>
                </c:pt>
              </c:numCache>
            </c:numRef>
          </c:val>
          <c:extLst>
            <c:ext xmlns:c16="http://schemas.microsoft.com/office/drawing/2014/chart" uri="{C3380CC4-5D6E-409C-BE32-E72D297353CC}">
              <c16:uniqueId val="{0000000C-1B79-4009-AFAB-B938E93CCCFB}"/>
            </c:ext>
          </c:extLst>
        </c:ser>
        <c:dLbls>
          <c:dLblPos val="outEnd"/>
          <c:showLegendKey val="0"/>
          <c:showVal val="1"/>
          <c:showCatName val="0"/>
          <c:showSerName val="0"/>
          <c:showPercent val="0"/>
          <c:showBubbleSize val="0"/>
        </c:dLbls>
        <c:gapWidth val="150"/>
        <c:axId val="-2102067048"/>
        <c:axId val="-2102070728"/>
      </c:barChart>
      <c:catAx>
        <c:axId val="-2102067048"/>
        <c:scaling>
          <c:orientation val="minMax"/>
        </c:scaling>
        <c:delete val="0"/>
        <c:axPos val="b"/>
        <c:numFmt formatCode="General" sourceLinked="0"/>
        <c:majorTickMark val="out"/>
        <c:minorTickMark val="none"/>
        <c:tickLblPos val="low"/>
        <c:txPr>
          <a:bodyPr rot="-5400000"/>
          <a:lstStyle/>
          <a:p>
            <a:pPr>
              <a:defRPr/>
            </a:pPr>
            <a:endParaRPr lang="sv-SE"/>
          </a:p>
        </c:txPr>
        <c:crossAx val="-2102070728"/>
        <c:crosses val="autoZero"/>
        <c:auto val="1"/>
        <c:lblAlgn val="ctr"/>
        <c:lblOffset val="100"/>
        <c:noMultiLvlLbl val="0"/>
      </c:catAx>
      <c:valAx>
        <c:axId val="-2102070728"/>
        <c:scaling>
          <c:orientation val="minMax"/>
          <c:max val="4000"/>
          <c:min val="-1000"/>
        </c:scaling>
        <c:delete val="0"/>
        <c:axPos val="l"/>
        <c:majorGridlines/>
        <c:numFmt formatCode="General" sourceLinked="1"/>
        <c:majorTickMark val="out"/>
        <c:minorTickMark val="none"/>
        <c:tickLblPos val="nextTo"/>
        <c:crossAx val="-210206704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3A9F-4868-B525-2138BBF5A244}"/>
              </c:ext>
            </c:extLst>
          </c:dPt>
          <c:dPt>
            <c:idx val="1"/>
            <c:invertIfNegative val="0"/>
            <c:bubble3D val="0"/>
            <c:spPr>
              <a:solidFill>
                <a:srgbClr val="FFFF00"/>
              </a:solidFill>
            </c:spPr>
            <c:extLst>
              <c:ext xmlns:c16="http://schemas.microsoft.com/office/drawing/2014/chart" uri="{C3380CC4-5D6E-409C-BE32-E72D297353CC}">
                <c16:uniqueId val="{00000003-3A9F-4868-B525-2138BBF5A244}"/>
              </c:ext>
            </c:extLst>
          </c:dPt>
          <c:dPt>
            <c:idx val="2"/>
            <c:invertIfNegative val="0"/>
            <c:bubble3D val="0"/>
            <c:spPr>
              <a:solidFill>
                <a:srgbClr val="FF0000"/>
              </a:solidFill>
            </c:spPr>
            <c:extLst>
              <c:ext xmlns:c16="http://schemas.microsoft.com/office/drawing/2014/chart" uri="{C3380CC4-5D6E-409C-BE32-E72D297353CC}">
                <c16:uniqueId val="{00000005-3A9F-4868-B525-2138BBF5A244}"/>
              </c:ext>
            </c:extLst>
          </c:dPt>
          <c:dPt>
            <c:idx val="3"/>
            <c:invertIfNegative val="0"/>
            <c:bubble3D val="0"/>
            <c:spPr>
              <a:solidFill>
                <a:schemeClr val="tx2"/>
              </a:solidFill>
            </c:spPr>
            <c:extLst>
              <c:ext xmlns:c16="http://schemas.microsoft.com/office/drawing/2014/chart" uri="{C3380CC4-5D6E-409C-BE32-E72D297353CC}">
                <c16:uniqueId val="{00000007-3A9F-4868-B525-2138BBF5A244}"/>
              </c:ext>
            </c:extLst>
          </c:dPt>
          <c:dPt>
            <c:idx val="4"/>
            <c:invertIfNegative val="0"/>
            <c:bubble3D val="0"/>
            <c:spPr>
              <a:solidFill>
                <a:schemeClr val="bg2"/>
              </a:solidFill>
            </c:spPr>
            <c:extLst>
              <c:ext xmlns:c16="http://schemas.microsoft.com/office/drawing/2014/chart" uri="{C3380CC4-5D6E-409C-BE32-E72D297353CC}">
                <c16:uniqueId val="{00000009-3A9F-4868-B525-2138BBF5A244}"/>
              </c:ext>
            </c:extLst>
          </c:dPt>
          <c:dPt>
            <c:idx val="5"/>
            <c:invertIfNegative val="0"/>
            <c:bubble3D val="0"/>
            <c:spPr>
              <a:solidFill>
                <a:srgbClr val="000000"/>
              </a:solidFill>
            </c:spPr>
            <c:extLst>
              <c:ext xmlns:c16="http://schemas.microsoft.com/office/drawing/2014/chart" uri="{C3380CC4-5D6E-409C-BE32-E72D297353CC}">
                <c16:uniqueId val="{0000000B-3A9F-4868-B525-2138BBF5A244}"/>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conseq'!$E$7:$J$7</c:f>
              <c:strCache>
                <c:ptCount val="6"/>
                <c:pt idx="0">
                  <c:v>Virgin</c:v>
                </c:pt>
                <c:pt idx="1">
                  <c:v>Re-pulping</c:v>
                </c:pt>
                <c:pt idx="2">
                  <c:v>Paper making</c:v>
                </c:pt>
                <c:pt idx="3">
                  <c:v>Waste</c:v>
                </c:pt>
                <c:pt idx="4">
                  <c:v>Credit/ Debit</c:v>
                </c:pt>
                <c:pt idx="5">
                  <c:v>Total</c:v>
                </c:pt>
              </c:strCache>
            </c:strRef>
          </c:cat>
          <c:val>
            <c:numRef>
              <c:f>'ILCD conseq'!$E$9:$J$9</c:f>
              <c:numCache>
                <c:formatCode>General</c:formatCode>
                <c:ptCount val="6"/>
                <c:pt idx="0">
                  <c:v>600</c:v>
                </c:pt>
                <c:pt idx="1">
                  <c:v>0</c:v>
                </c:pt>
                <c:pt idx="2">
                  <c:v>1500</c:v>
                </c:pt>
                <c:pt idx="3">
                  <c:v>500</c:v>
                </c:pt>
                <c:pt idx="4">
                  <c:v>0</c:v>
                </c:pt>
                <c:pt idx="5">
                  <c:v>2600</c:v>
                </c:pt>
              </c:numCache>
            </c:numRef>
          </c:val>
          <c:extLst>
            <c:ext xmlns:c16="http://schemas.microsoft.com/office/drawing/2014/chart" uri="{C3380CC4-5D6E-409C-BE32-E72D297353CC}">
              <c16:uniqueId val="{0000000C-3A9F-4868-B525-2138BBF5A244}"/>
            </c:ext>
          </c:extLst>
        </c:ser>
        <c:dLbls>
          <c:dLblPos val="outEnd"/>
          <c:showLegendKey val="0"/>
          <c:showVal val="1"/>
          <c:showCatName val="0"/>
          <c:showSerName val="0"/>
          <c:showPercent val="0"/>
          <c:showBubbleSize val="0"/>
        </c:dLbls>
        <c:gapWidth val="150"/>
        <c:axId val="-2102206184"/>
        <c:axId val="-2102221016"/>
      </c:barChart>
      <c:catAx>
        <c:axId val="-2102206184"/>
        <c:scaling>
          <c:orientation val="minMax"/>
        </c:scaling>
        <c:delete val="0"/>
        <c:axPos val="b"/>
        <c:numFmt formatCode="General" sourceLinked="0"/>
        <c:majorTickMark val="out"/>
        <c:minorTickMark val="none"/>
        <c:tickLblPos val="low"/>
        <c:txPr>
          <a:bodyPr rot="-5400000"/>
          <a:lstStyle/>
          <a:p>
            <a:pPr>
              <a:defRPr/>
            </a:pPr>
            <a:endParaRPr lang="sv-SE"/>
          </a:p>
        </c:txPr>
        <c:crossAx val="-2102221016"/>
        <c:crosses val="autoZero"/>
        <c:auto val="1"/>
        <c:lblAlgn val="ctr"/>
        <c:lblOffset val="100"/>
        <c:noMultiLvlLbl val="0"/>
      </c:catAx>
      <c:valAx>
        <c:axId val="-2102221016"/>
        <c:scaling>
          <c:orientation val="minMax"/>
          <c:max val="4000"/>
          <c:min val="-1000"/>
        </c:scaling>
        <c:delete val="0"/>
        <c:axPos val="l"/>
        <c:majorGridlines/>
        <c:numFmt formatCode="General" sourceLinked="1"/>
        <c:majorTickMark val="out"/>
        <c:minorTickMark val="none"/>
        <c:tickLblPos val="nextTo"/>
        <c:crossAx val="-2102206184"/>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13C8-4A9D-9FA1-E7FF5ABA1D68}"/>
              </c:ext>
            </c:extLst>
          </c:dPt>
          <c:dPt>
            <c:idx val="1"/>
            <c:invertIfNegative val="0"/>
            <c:bubble3D val="0"/>
            <c:spPr>
              <a:solidFill>
                <a:srgbClr val="FFFF00"/>
              </a:solidFill>
            </c:spPr>
            <c:extLst>
              <c:ext xmlns:c16="http://schemas.microsoft.com/office/drawing/2014/chart" uri="{C3380CC4-5D6E-409C-BE32-E72D297353CC}">
                <c16:uniqueId val="{00000003-13C8-4A9D-9FA1-E7FF5ABA1D68}"/>
              </c:ext>
            </c:extLst>
          </c:dPt>
          <c:dPt>
            <c:idx val="2"/>
            <c:invertIfNegative val="0"/>
            <c:bubble3D val="0"/>
            <c:spPr>
              <a:solidFill>
                <a:srgbClr val="FF0000"/>
              </a:solidFill>
            </c:spPr>
            <c:extLst>
              <c:ext xmlns:c16="http://schemas.microsoft.com/office/drawing/2014/chart" uri="{C3380CC4-5D6E-409C-BE32-E72D297353CC}">
                <c16:uniqueId val="{00000005-13C8-4A9D-9FA1-E7FF5ABA1D68}"/>
              </c:ext>
            </c:extLst>
          </c:dPt>
          <c:dPt>
            <c:idx val="3"/>
            <c:invertIfNegative val="0"/>
            <c:bubble3D val="0"/>
            <c:spPr>
              <a:solidFill>
                <a:schemeClr val="tx2"/>
              </a:solidFill>
            </c:spPr>
            <c:extLst>
              <c:ext xmlns:c16="http://schemas.microsoft.com/office/drawing/2014/chart" uri="{C3380CC4-5D6E-409C-BE32-E72D297353CC}">
                <c16:uniqueId val="{00000007-13C8-4A9D-9FA1-E7FF5ABA1D68}"/>
              </c:ext>
            </c:extLst>
          </c:dPt>
          <c:dPt>
            <c:idx val="4"/>
            <c:invertIfNegative val="0"/>
            <c:bubble3D val="0"/>
            <c:spPr>
              <a:solidFill>
                <a:schemeClr val="bg2"/>
              </a:solidFill>
            </c:spPr>
            <c:extLst>
              <c:ext xmlns:c16="http://schemas.microsoft.com/office/drawing/2014/chart" uri="{C3380CC4-5D6E-409C-BE32-E72D297353CC}">
                <c16:uniqueId val="{00000009-13C8-4A9D-9FA1-E7FF5ABA1D68}"/>
              </c:ext>
            </c:extLst>
          </c:dPt>
          <c:dPt>
            <c:idx val="5"/>
            <c:invertIfNegative val="0"/>
            <c:bubble3D val="0"/>
            <c:spPr>
              <a:solidFill>
                <a:srgbClr val="000000"/>
              </a:solidFill>
            </c:spPr>
            <c:extLst>
              <c:ext xmlns:c16="http://schemas.microsoft.com/office/drawing/2014/chart" uri="{C3380CC4-5D6E-409C-BE32-E72D297353CC}">
                <c16:uniqueId val="{0000000B-13C8-4A9D-9FA1-E7FF5ABA1D68}"/>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conseq'!$E$7:$J$7</c:f>
              <c:strCache>
                <c:ptCount val="6"/>
                <c:pt idx="0">
                  <c:v>Virgin</c:v>
                </c:pt>
                <c:pt idx="1">
                  <c:v>Re-pulping</c:v>
                </c:pt>
                <c:pt idx="2">
                  <c:v>Paper making</c:v>
                </c:pt>
                <c:pt idx="3">
                  <c:v>Waste</c:v>
                </c:pt>
                <c:pt idx="4">
                  <c:v>Credit/ Debit</c:v>
                </c:pt>
                <c:pt idx="5">
                  <c:v>Total</c:v>
                </c:pt>
              </c:strCache>
            </c:strRef>
          </c:cat>
          <c:val>
            <c:numRef>
              <c:f>'ILCD conseq'!$E$10:$J$10</c:f>
              <c:numCache>
                <c:formatCode>General</c:formatCode>
                <c:ptCount val="6"/>
                <c:pt idx="0">
                  <c:v>300</c:v>
                </c:pt>
                <c:pt idx="1">
                  <c:v>0</c:v>
                </c:pt>
                <c:pt idx="2">
                  <c:v>1500</c:v>
                </c:pt>
                <c:pt idx="3">
                  <c:v>500</c:v>
                </c:pt>
                <c:pt idx="4">
                  <c:v>150</c:v>
                </c:pt>
                <c:pt idx="5">
                  <c:v>2450</c:v>
                </c:pt>
              </c:numCache>
            </c:numRef>
          </c:val>
          <c:extLst>
            <c:ext xmlns:c16="http://schemas.microsoft.com/office/drawing/2014/chart" uri="{C3380CC4-5D6E-409C-BE32-E72D297353CC}">
              <c16:uniqueId val="{0000000C-13C8-4A9D-9FA1-E7FF5ABA1D68}"/>
            </c:ext>
          </c:extLst>
        </c:ser>
        <c:dLbls>
          <c:showLegendKey val="0"/>
          <c:showVal val="0"/>
          <c:showCatName val="0"/>
          <c:showSerName val="0"/>
          <c:showPercent val="0"/>
          <c:showBubbleSize val="0"/>
        </c:dLbls>
        <c:gapWidth val="150"/>
        <c:axId val="-2102263224"/>
        <c:axId val="-2102393256"/>
      </c:barChart>
      <c:catAx>
        <c:axId val="-2102263224"/>
        <c:scaling>
          <c:orientation val="minMax"/>
        </c:scaling>
        <c:delete val="0"/>
        <c:axPos val="b"/>
        <c:numFmt formatCode="General" sourceLinked="0"/>
        <c:majorTickMark val="out"/>
        <c:minorTickMark val="none"/>
        <c:tickLblPos val="low"/>
        <c:txPr>
          <a:bodyPr rot="-5400000"/>
          <a:lstStyle/>
          <a:p>
            <a:pPr>
              <a:defRPr/>
            </a:pPr>
            <a:endParaRPr lang="sv-SE"/>
          </a:p>
        </c:txPr>
        <c:crossAx val="-2102393256"/>
        <c:crosses val="autoZero"/>
        <c:auto val="1"/>
        <c:lblAlgn val="ctr"/>
        <c:lblOffset val="100"/>
        <c:noMultiLvlLbl val="0"/>
      </c:catAx>
      <c:valAx>
        <c:axId val="-2102393256"/>
        <c:scaling>
          <c:orientation val="minMax"/>
          <c:max val="4000"/>
          <c:min val="-1000"/>
        </c:scaling>
        <c:delete val="0"/>
        <c:axPos val="l"/>
        <c:majorGridlines/>
        <c:numFmt formatCode="General" sourceLinked="1"/>
        <c:majorTickMark val="out"/>
        <c:minorTickMark val="none"/>
        <c:tickLblPos val="nextTo"/>
        <c:crossAx val="-2102263224"/>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4EA9-4B5A-AEB8-39C2C03C30F7}"/>
              </c:ext>
            </c:extLst>
          </c:dPt>
          <c:dPt>
            <c:idx val="1"/>
            <c:invertIfNegative val="0"/>
            <c:bubble3D val="0"/>
            <c:spPr>
              <a:solidFill>
                <a:srgbClr val="FFFF00"/>
              </a:solidFill>
            </c:spPr>
            <c:extLst>
              <c:ext xmlns:c16="http://schemas.microsoft.com/office/drawing/2014/chart" uri="{C3380CC4-5D6E-409C-BE32-E72D297353CC}">
                <c16:uniqueId val="{00000003-4EA9-4B5A-AEB8-39C2C03C30F7}"/>
              </c:ext>
            </c:extLst>
          </c:dPt>
          <c:dPt>
            <c:idx val="2"/>
            <c:invertIfNegative val="0"/>
            <c:bubble3D val="0"/>
            <c:spPr>
              <a:solidFill>
                <a:srgbClr val="FF0000"/>
              </a:solidFill>
            </c:spPr>
            <c:extLst>
              <c:ext xmlns:c16="http://schemas.microsoft.com/office/drawing/2014/chart" uri="{C3380CC4-5D6E-409C-BE32-E72D297353CC}">
                <c16:uniqueId val="{00000005-4EA9-4B5A-AEB8-39C2C03C30F7}"/>
              </c:ext>
            </c:extLst>
          </c:dPt>
          <c:dPt>
            <c:idx val="3"/>
            <c:invertIfNegative val="0"/>
            <c:bubble3D val="0"/>
            <c:spPr>
              <a:solidFill>
                <a:schemeClr val="tx2"/>
              </a:solidFill>
            </c:spPr>
            <c:extLst>
              <c:ext xmlns:c16="http://schemas.microsoft.com/office/drawing/2014/chart" uri="{C3380CC4-5D6E-409C-BE32-E72D297353CC}">
                <c16:uniqueId val="{00000007-4EA9-4B5A-AEB8-39C2C03C30F7}"/>
              </c:ext>
            </c:extLst>
          </c:dPt>
          <c:dPt>
            <c:idx val="4"/>
            <c:invertIfNegative val="0"/>
            <c:bubble3D val="0"/>
            <c:spPr>
              <a:solidFill>
                <a:schemeClr val="bg2"/>
              </a:solidFill>
            </c:spPr>
            <c:extLst>
              <c:ext xmlns:c16="http://schemas.microsoft.com/office/drawing/2014/chart" uri="{C3380CC4-5D6E-409C-BE32-E72D297353CC}">
                <c16:uniqueId val="{00000009-4EA9-4B5A-AEB8-39C2C03C30F7}"/>
              </c:ext>
            </c:extLst>
          </c:dPt>
          <c:dPt>
            <c:idx val="5"/>
            <c:invertIfNegative val="0"/>
            <c:bubble3D val="0"/>
            <c:spPr>
              <a:solidFill>
                <a:srgbClr val="000000"/>
              </a:solidFill>
            </c:spPr>
            <c:extLst>
              <c:ext xmlns:c16="http://schemas.microsoft.com/office/drawing/2014/chart" uri="{C3380CC4-5D6E-409C-BE32-E72D297353CC}">
                <c16:uniqueId val="{0000000B-4EA9-4B5A-AEB8-39C2C03C30F7}"/>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'Cut-off'!$E$7:$J$7</c:f>
              <c:strCache>
                <c:ptCount val="6"/>
                <c:pt idx="0">
                  <c:v>Virgin</c:v>
                </c:pt>
                <c:pt idx="1">
                  <c:v>Re-pulping</c:v>
                </c:pt>
                <c:pt idx="2">
                  <c:v>Paper making</c:v>
                </c:pt>
                <c:pt idx="3">
                  <c:v>Waste</c:v>
                </c:pt>
                <c:pt idx="4">
                  <c:v>Credit/ Debit</c:v>
                </c:pt>
                <c:pt idx="5">
                  <c:v>Total</c:v>
                </c:pt>
              </c:strCache>
            </c:strRef>
          </c:cat>
          <c:val>
            <c:numRef>
              <c:f>'Cut-off'!$E$11:$J$11</c:f>
              <c:numCache>
                <c:formatCode>General</c:formatCode>
                <c:ptCount val="6"/>
                <c:pt idx="0">
                  <c:v>0</c:v>
                </c:pt>
                <c:pt idx="1">
                  <c:v>300</c:v>
                </c:pt>
                <c:pt idx="2">
                  <c:v>1500</c:v>
                </c:pt>
                <c:pt idx="3">
                  <c:v>500</c:v>
                </c:pt>
                <c:pt idx="4">
                  <c:v>0</c:v>
                </c:pt>
                <c:pt idx="5">
                  <c:v>2300</c:v>
                </c:pt>
              </c:numCache>
            </c:numRef>
          </c:val>
          <c:extLst>
            <c:ext xmlns:c16="http://schemas.microsoft.com/office/drawing/2014/chart" uri="{C3380CC4-5D6E-409C-BE32-E72D297353CC}">
              <c16:uniqueId val="{0000000C-4EA9-4B5A-AEB8-39C2C03C30F7}"/>
            </c:ext>
          </c:extLst>
        </c:ser>
        <c:dLbls>
          <c:showLegendKey val="0"/>
          <c:showVal val="0"/>
          <c:showCatName val="0"/>
          <c:showSerName val="0"/>
          <c:showPercent val="0"/>
          <c:showBubbleSize val="0"/>
        </c:dLbls>
        <c:gapWidth val="150"/>
        <c:axId val="-2086578328"/>
        <c:axId val="-2086575240"/>
      </c:barChart>
      <c:catAx>
        <c:axId val="-2086578328"/>
        <c:scaling>
          <c:orientation val="minMax"/>
        </c:scaling>
        <c:delete val="0"/>
        <c:axPos val="b"/>
        <c:numFmt formatCode="General" sourceLinked="0"/>
        <c:majorTickMark val="out"/>
        <c:minorTickMark val="none"/>
        <c:tickLblPos val="low"/>
        <c:txPr>
          <a:bodyPr rot="-5400000"/>
          <a:lstStyle/>
          <a:p>
            <a:pPr>
              <a:defRPr/>
            </a:pPr>
            <a:endParaRPr lang="sv-SE"/>
          </a:p>
        </c:txPr>
        <c:crossAx val="-2086575240"/>
        <c:crosses val="autoZero"/>
        <c:auto val="1"/>
        <c:lblAlgn val="ctr"/>
        <c:lblOffset val="100"/>
        <c:noMultiLvlLbl val="0"/>
      </c:catAx>
      <c:valAx>
        <c:axId val="-2086575240"/>
        <c:scaling>
          <c:orientation val="minMax"/>
          <c:max val="4000"/>
          <c:min val="-1000"/>
        </c:scaling>
        <c:delete val="0"/>
        <c:axPos val="l"/>
        <c:majorGridlines/>
        <c:numFmt formatCode="General" sourceLinked="1"/>
        <c:majorTickMark val="out"/>
        <c:minorTickMark val="none"/>
        <c:tickLblPos val="nextTo"/>
        <c:crossAx val="-208657832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0B37-4FFB-A8EF-671D28BC1760}"/>
              </c:ext>
            </c:extLst>
          </c:dPt>
          <c:dPt>
            <c:idx val="1"/>
            <c:invertIfNegative val="0"/>
            <c:bubble3D val="0"/>
            <c:spPr>
              <a:solidFill>
                <a:srgbClr val="FFFF00"/>
              </a:solidFill>
            </c:spPr>
            <c:extLst>
              <c:ext xmlns:c16="http://schemas.microsoft.com/office/drawing/2014/chart" uri="{C3380CC4-5D6E-409C-BE32-E72D297353CC}">
                <c16:uniqueId val="{00000003-0B37-4FFB-A8EF-671D28BC1760}"/>
              </c:ext>
            </c:extLst>
          </c:dPt>
          <c:dPt>
            <c:idx val="2"/>
            <c:invertIfNegative val="0"/>
            <c:bubble3D val="0"/>
            <c:spPr>
              <a:solidFill>
                <a:srgbClr val="FF0000"/>
              </a:solidFill>
            </c:spPr>
            <c:extLst>
              <c:ext xmlns:c16="http://schemas.microsoft.com/office/drawing/2014/chart" uri="{C3380CC4-5D6E-409C-BE32-E72D297353CC}">
                <c16:uniqueId val="{00000005-0B37-4FFB-A8EF-671D28BC1760}"/>
              </c:ext>
            </c:extLst>
          </c:dPt>
          <c:dPt>
            <c:idx val="3"/>
            <c:invertIfNegative val="0"/>
            <c:bubble3D val="0"/>
            <c:spPr>
              <a:solidFill>
                <a:schemeClr val="tx2"/>
              </a:solidFill>
            </c:spPr>
            <c:extLst>
              <c:ext xmlns:c16="http://schemas.microsoft.com/office/drawing/2014/chart" uri="{C3380CC4-5D6E-409C-BE32-E72D297353CC}">
                <c16:uniqueId val="{00000007-0B37-4FFB-A8EF-671D28BC1760}"/>
              </c:ext>
            </c:extLst>
          </c:dPt>
          <c:dPt>
            <c:idx val="4"/>
            <c:invertIfNegative val="0"/>
            <c:bubble3D val="0"/>
            <c:spPr>
              <a:solidFill>
                <a:schemeClr val="bg2"/>
              </a:solidFill>
            </c:spPr>
            <c:extLst>
              <c:ext xmlns:c16="http://schemas.microsoft.com/office/drawing/2014/chart" uri="{C3380CC4-5D6E-409C-BE32-E72D297353CC}">
                <c16:uniqueId val="{00000009-0B37-4FFB-A8EF-671D28BC1760}"/>
              </c:ext>
            </c:extLst>
          </c:dPt>
          <c:dPt>
            <c:idx val="5"/>
            <c:invertIfNegative val="0"/>
            <c:bubble3D val="0"/>
            <c:spPr>
              <a:solidFill>
                <a:srgbClr val="000000"/>
              </a:solidFill>
            </c:spPr>
            <c:extLst>
              <c:ext xmlns:c16="http://schemas.microsoft.com/office/drawing/2014/chart" uri="{C3380CC4-5D6E-409C-BE32-E72D297353CC}">
                <c16:uniqueId val="{0000000B-0B37-4FFB-A8EF-671D28BC1760}"/>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conseq'!$E$7:$J$7</c:f>
              <c:strCache>
                <c:ptCount val="6"/>
                <c:pt idx="0">
                  <c:v>Virgin</c:v>
                </c:pt>
                <c:pt idx="1">
                  <c:v>Re-pulping</c:v>
                </c:pt>
                <c:pt idx="2">
                  <c:v>Paper making</c:v>
                </c:pt>
                <c:pt idx="3">
                  <c:v>Waste</c:v>
                </c:pt>
                <c:pt idx="4">
                  <c:v>Credit/ Debit</c:v>
                </c:pt>
                <c:pt idx="5">
                  <c:v>Total</c:v>
                </c:pt>
              </c:strCache>
            </c:strRef>
          </c:cat>
          <c:val>
            <c:numRef>
              <c:f>'ILCD conseq'!$E$11:$J$11</c:f>
              <c:numCache>
                <c:formatCode>General</c:formatCode>
                <c:ptCount val="6"/>
                <c:pt idx="0">
                  <c:v>0</c:v>
                </c:pt>
                <c:pt idx="1">
                  <c:v>0</c:v>
                </c:pt>
                <c:pt idx="2">
                  <c:v>1500</c:v>
                </c:pt>
                <c:pt idx="3">
                  <c:v>500</c:v>
                </c:pt>
                <c:pt idx="4">
                  <c:v>300</c:v>
                </c:pt>
                <c:pt idx="5">
                  <c:v>2300</c:v>
                </c:pt>
              </c:numCache>
            </c:numRef>
          </c:val>
          <c:extLst>
            <c:ext xmlns:c16="http://schemas.microsoft.com/office/drawing/2014/chart" uri="{C3380CC4-5D6E-409C-BE32-E72D297353CC}">
              <c16:uniqueId val="{0000000C-0B37-4FFB-A8EF-671D28BC1760}"/>
            </c:ext>
          </c:extLst>
        </c:ser>
        <c:dLbls>
          <c:showLegendKey val="0"/>
          <c:showVal val="0"/>
          <c:showCatName val="0"/>
          <c:showSerName val="0"/>
          <c:showPercent val="0"/>
          <c:showBubbleSize val="0"/>
        </c:dLbls>
        <c:gapWidth val="150"/>
        <c:axId val="-2102361672"/>
        <c:axId val="-2102358584"/>
      </c:barChart>
      <c:catAx>
        <c:axId val="-2102361672"/>
        <c:scaling>
          <c:orientation val="minMax"/>
        </c:scaling>
        <c:delete val="0"/>
        <c:axPos val="b"/>
        <c:numFmt formatCode="General" sourceLinked="0"/>
        <c:majorTickMark val="out"/>
        <c:minorTickMark val="none"/>
        <c:tickLblPos val="low"/>
        <c:txPr>
          <a:bodyPr rot="-5400000"/>
          <a:lstStyle/>
          <a:p>
            <a:pPr>
              <a:defRPr/>
            </a:pPr>
            <a:endParaRPr lang="sv-SE"/>
          </a:p>
        </c:txPr>
        <c:crossAx val="-2102358584"/>
        <c:crosses val="autoZero"/>
        <c:auto val="1"/>
        <c:lblAlgn val="ctr"/>
        <c:lblOffset val="100"/>
        <c:noMultiLvlLbl val="0"/>
      </c:catAx>
      <c:valAx>
        <c:axId val="-2102358584"/>
        <c:scaling>
          <c:orientation val="minMax"/>
          <c:max val="4000"/>
          <c:min val="-1000"/>
        </c:scaling>
        <c:delete val="0"/>
        <c:axPos val="l"/>
        <c:majorGridlines/>
        <c:numFmt formatCode="General" sourceLinked="1"/>
        <c:majorTickMark val="out"/>
        <c:minorTickMark val="none"/>
        <c:tickLblPos val="nextTo"/>
        <c:crossAx val="-210236167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6860-4AFF-BCDF-94FD4FDC6416}"/>
              </c:ext>
            </c:extLst>
          </c:dPt>
          <c:dPt>
            <c:idx val="1"/>
            <c:invertIfNegative val="0"/>
            <c:bubble3D val="0"/>
            <c:spPr>
              <a:solidFill>
                <a:srgbClr val="FFFF00"/>
              </a:solidFill>
            </c:spPr>
            <c:extLst>
              <c:ext xmlns:c16="http://schemas.microsoft.com/office/drawing/2014/chart" uri="{C3380CC4-5D6E-409C-BE32-E72D297353CC}">
                <c16:uniqueId val="{00000003-6860-4AFF-BCDF-94FD4FDC6416}"/>
              </c:ext>
            </c:extLst>
          </c:dPt>
          <c:dPt>
            <c:idx val="2"/>
            <c:invertIfNegative val="0"/>
            <c:bubble3D val="0"/>
            <c:spPr>
              <a:solidFill>
                <a:srgbClr val="FF0000"/>
              </a:solidFill>
            </c:spPr>
            <c:extLst>
              <c:ext xmlns:c16="http://schemas.microsoft.com/office/drawing/2014/chart" uri="{C3380CC4-5D6E-409C-BE32-E72D297353CC}">
                <c16:uniqueId val="{00000005-6860-4AFF-BCDF-94FD4FDC6416}"/>
              </c:ext>
            </c:extLst>
          </c:dPt>
          <c:dPt>
            <c:idx val="3"/>
            <c:invertIfNegative val="0"/>
            <c:bubble3D val="0"/>
            <c:spPr>
              <a:solidFill>
                <a:schemeClr val="tx2"/>
              </a:solidFill>
            </c:spPr>
            <c:extLst>
              <c:ext xmlns:c16="http://schemas.microsoft.com/office/drawing/2014/chart" uri="{C3380CC4-5D6E-409C-BE32-E72D297353CC}">
                <c16:uniqueId val="{00000007-6860-4AFF-BCDF-94FD4FDC6416}"/>
              </c:ext>
            </c:extLst>
          </c:dPt>
          <c:dPt>
            <c:idx val="4"/>
            <c:invertIfNegative val="0"/>
            <c:bubble3D val="0"/>
            <c:spPr>
              <a:solidFill>
                <a:schemeClr val="bg2"/>
              </a:solidFill>
            </c:spPr>
            <c:extLst>
              <c:ext xmlns:c16="http://schemas.microsoft.com/office/drawing/2014/chart" uri="{C3380CC4-5D6E-409C-BE32-E72D297353CC}">
                <c16:uniqueId val="{00000009-6860-4AFF-BCDF-94FD4FDC6416}"/>
              </c:ext>
            </c:extLst>
          </c:dPt>
          <c:dPt>
            <c:idx val="5"/>
            <c:invertIfNegative val="0"/>
            <c:bubble3D val="0"/>
            <c:spPr>
              <a:solidFill>
                <a:srgbClr val="000000"/>
              </a:solidFill>
            </c:spPr>
            <c:extLst>
              <c:ext xmlns:c16="http://schemas.microsoft.com/office/drawing/2014/chart" uri="{C3380CC4-5D6E-409C-BE32-E72D297353CC}">
                <c16:uniqueId val="{0000000B-6860-4AFF-BCDF-94FD4FDC6416}"/>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conseq'!$E$7:$J$7</c:f>
              <c:strCache>
                <c:ptCount val="6"/>
                <c:pt idx="0">
                  <c:v>Virgin</c:v>
                </c:pt>
                <c:pt idx="1">
                  <c:v>Re-pulping</c:v>
                </c:pt>
                <c:pt idx="2">
                  <c:v>Paper making</c:v>
                </c:pt>
                <c:pt idx="3">
                  <c:v>Waste</c:v>
                </c:pt>
                <c:pt idx="4">
                  <c:v>Credit/ Debit</c:v>
                </c:pt>
                <c:pt idx="5">
                  <c:v>Total</c:v>
                </c:pt>
              </c:strCache>
            </c:strRef>
          </c:cat>
          <c:val>
            <c:numRef>
              <c:f>'ILCD conseq'!$E$12:$J$12</c:f>
              <c:numCache>
                <c:formatCode>General</c:formatCode>
                <c:ptCount val="6"/>
                <c:pt idx="0">
                  <c:v>600</c:v>
                </c:pt>
                <c:pt idx="1">
                  <c:v>150</c:v>
                </c:pt>
                <c:pt idx="2">
                  <c:v>1500</c:v>
                </c:pt>
                <c:pt idx="3">
                  <c:v>250</c:v>
                </c:pt>
                <c:pt idx="4">
                  <c:v>-150</c:v>
                </c:pt>
                <c:pt idx="5">
                  <c:v>2350</c:v>
                </c:pt>
              </c:numCache>
            </c:numRef>
          </c:val>
          <c:extLst>
            <c:ext xmlns:c16="http://schemas.microsoft.com/office/drawing/2014/chart" uri="{C3380CC4-5D6E-409C-BE32-E72D297353CC}">
              <c16:uniqueId val="{0000000C-6860-4AFF-BCDF-94FD4FDC6416}"/>
            </c:ext>
          </c:extLst>
        </c:ser>
        <c:dLbls>
          <c:dLblPos val="outEnd"/>
          <c:showLegendKey val="0"/>
          <c:showVal val="1"/>
          <c:showCatName val="0"/>
          <c:showSerName val="0"/>
          <c:showPercent val="0"/>
          <c:showBubbleSize val="0"/>
        </c:dLbls>
        <c:gapWidth val="150"/>
        <c:axId val="-2102326920"/>
        <c:axId val="-2102323832"/>
      </c:barChart>
      <c:catAx>
        <c:axId val="-2102326920"/>
        <c:scaling>
          <c:orientation val="minMax"/>
        </c:scaling>
        <c:delete val="0"/>
        <c:axPos val="b"/>
        <c:numFmt formatCode="General" sourceLinked="0"/>
        <c:majorTickMark val="out"/>
        <c:minorTickMark val="none"/>
        <c:tickLblPos val="low"/>
        <c:txPr>
          <a:bodyPr rot="-5400000"/>
          <a:lstStyle/>
          <a:p>
            <a:pPr>
              <a:defRPr/>
            </a:pPr>
            <a:endParaRPr lang="sv-SE"/>
          </a:p>
        </c:txPr>
        <c:crossAx val="-2102323832"/>
        <c:crosses val="autoZero"/>
        <c:auto val="1"/>
        <c:lblAlgn val="ctr"/>
        <c:lblOffset val="100"/>
        <c:noMultiLvlLbl val="0"/>
      </c:catAx>
      <c:valAx>
        <c:axId val="-2102323832"/>
        <c:scaling>
          <c:orientation val="minMax"/>
          <c:max val="4000"/>
          <c:min val="-1000"/>
        </c:scaling>
        <c:delete val="0"/>
        <c:axPos val="l"/>
        <c:majorGridlines/>
        <c:numFmt formatCode="General" sourceLinked="1"/>
        <c:majorTickMark val="out"/>
        <c:minorTickMark val="none"/>
        <c:tickLblPos val="nextTo"/>
        <c:crossAx val="-2102326920"/>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3669-4A49-A707-ADAF2E0A10BC}"/>
              </c:ext>
            </c:extLst>
          </c:dPt>
          <c:dPt>
            <c:idx val="1"/>
            <c:invertIfNegative val="0"/>
            <c:bubble3D val="0"/>
            <c:spPr>
              <a:solidFill>
                <a:srgbClr val="FFFF00"/>
              </a:solidFill>
            </c:spPr>
            <c:extLst>
              <c:ext xmlns:c16="http://schemas.microsoft.com/office/drawing/2014/chart" uri="{C3380CC4-5D6E-409C-BE32-E72D297353CC}">
                <c16:uniqueId val="{00000003-3669-4A49-A707-ADAF2E0A10BC}"/>
              </c:ext>
            </c:extLst>
          </c:dPt>
          <c:dPt>
            <c:idx val="2"/>
            <c:invertIfNegative val="0"/>
            <c:bubble3D val="0"/>
            <c:spPr>
              <a:solidFill>
                <a:srgbClr val="FF0000"/>
              </a:solidFill>
            </c:spPr>
            <c:extLst>
              <c:ext xmlns:c16="http://schemas.microsoft.com/office/drawing/2014/chart" uri="{C3380CC4-5D6E-409C-BE32-E72D297353CC}">
                <c16:uniqueId val="{00000005-3669-4A49-A707-ADAF2E0A10BC}"/>
              </c:ext>
            </c:extLst>
          </c:dPt>
          <c:dPt>
            <c:idx val="3"/>
            <c:invertIfNegative val="0"/>
            <c:bubble3D val="0"/>
            <c:spPr>
              <a:solidFill>
                <a:schemeClr val="tx2"/>
              </a:solidFill>
            </c:spPr>
            <c:extLst>
              <c:ext xmlns:c16="http://schemas.microsoft.com/office/drawing/2014/chart" uri="{C3380CC4-5D6E-409C-BE32-E72D297353CC}">
                <c16:uniqueId val="{00000007-3669-4A49-A707-ADAF2E0A10BC}"/>
              </c:ext>
            </c:extLst>
          </c:dPt>
          <c:dPt>
            <c:idx val="4"/>
            <c:invertIfNegative val="0"/>
            <c:bubble3D val="0"/>
            <c:spPr>
              <a:solidFill>
                <a:schemeClr val="bg2"/>
              </a:solidFill>
            </c:spPr>
            <c:extLst>
              <c:ext xmlns:c16="http://schemas.microsoft.com/office/drawing/2014/chart" uri="{C3380CC4-5D6E-409C-BE32-E72D297353CC}">
                <c16:uniqueId val="{00000009-3669-4A49-A707-ADAF2E0A10BC}"/>
              </c:ext>
            </c:extLst>
          </c:dPt>
          <c:dPt>
            <c:idx val="5"/>
            <c:invertIfNegative val="0"/>
            <c:bubble3D val="0"/>
            <c:spPr>
              <a:solidFill>
                <a:srgbClr val="000000"/>
              </a:solidFill>
            </c:spPr>
            <c:extLst>
              <c:ext xmlns:c16="http://schemas.microsoft.com/office/drawing/2014/chart" uri="{C3380CC4-5D6E-409C-BE32-E72D297353CC}">
                <c16:uniqueId val="{0000000B-3669-4A49-A707-ADAF2E0A10BC}"/>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conseq'!$E$7:$J$7</c:f>
              <c:strCache>
                <c:ptCount val="6"/>
                <c:pt idx="0">
                  <c:v>Virgin</c:v>
                </c:pt>
                <c:pt idx="1">
                  <c:v>Re-pulping</c:v>
                </c:pt>
                <c:pt idx="2">
                  <c:v>Paper making</c:v>
                </c:pt>
                <c:pt idx="3">
                  <c:v>Waste</c:v>
                </c:pt>
                <c:pt idx="4">
                  <c:v>Credit/ Debit</c:v>
                </c:pt>
                <c:pt idx="5">
                  <c:v>Total</c:v>
                </c:pt>
              </c:strCache>
            </c:strRef>
          </c:cat>
          <c:val>
            <c:numRef>
              <c:f>'ILCD conseq'!$E$13:$J$13</c:f>
              <c:numCache>
                <c:formatCode>General</c:formatCode>
                <c:ptCount val="6"/>
                <c:pt idx="0">
                  <c:v>300</c:v>
                </c:pt>
                <c:pt idx="1">
                  <c:v>150</c:v>
                </c:pt>
                <c:pt idx="2">
                  <c:v>1500</c:v>
                </c:pt>
                <c:pt idx="3">
                  <c:v>250</c:v>
                </c:pt>
                <c:pt idx="4">
                  <c:v>0</c:v>
                </c:pt>
                <c:pt idx="5">
                  <c:v>2200</c:v>
                </c:pt>
              </c:numCache>
            </c:numRef>
          </c:val>
          <c:extLst>
            <c:ext xmlns:c16="http://schemas.microsoft.com/office/drawing/2014/chart" uri="{C3380CC4-5D6E-409C-BE32-E72D297353CC}">
              <c16:uniqueId val="{0000000C-3669-4A49-A707-ADAF2E0A10BC}"/>
            </c:ext>
          </c:extLst>
        </c:ser>
        <c:dLbls>
          <c:dLblPos val="outEnd"/>
          <c:showLegendKey val="0"/>
          <c:showVal val="1"/>
          <c:showCatName val="0"/>
          <c:showSerName val="0"/>
          <c:showPercent val="0"/>
          <c:showBubbleSize val="0"/>
        </c:dLbls>
        <c:gapWidth val="150"/>
        <c:axId val="-2122859448"/>
        <c:axId val="-2122430568"/>
      </c:barChart>
      <c:catAx>
        <c:axId val="-2122859448"/>
        <c:scaling>
          <c:orientation val="minMax"/>
        </c:scaling>
        <c:delete val="0"/>
        <c:axPos val="b"/>
        <c:numFmt formatCode="General" sourceLinked="0"/>
        <c:majorTickMark val="out"/>
        <c:minorTickMark val="none"/>
        <c:tickLblPos val="low"/>
        <c:txPr>
          <a:bodyPr rot="-5400000"/>
          <a:lstStyle/>
          <a:p>
            <a:pPr>
              <a:defRPr/>
            </a:pPr>
            <a:endParaRPr lang="sv-SE"/>
          </a:p>
        </c:txPr>
        <c:crossAx val="-2122430568"/>
        <c:crosses val="autoZero"/>
        <c:auto val="1"/>
        <c:lblAlgn val="ctr"/>
        <c:lblOffset val="100"/>
        <c:noMultiLvlLbl val="0"/>
      </c:catAx>
      <c:valAx>
        <c:axId val="-2122430568"/>
        <c:scaling>
          <c:orientation val="minMax"/>
          <c:max val="4000"/>
          <c:min val="-1000"/>
        </c:scaling>
        <c:delete val="0"/>
        <c:axPos val="l"/>
        <c:majorGridlines/>
        <c:numFmt formatCode="General" sourceLinked="1"/>
        <c:majorTickMark val="out"/>
        <c:minorTickMark val="none"/>
        <c:tickLblPos val="nextTo"/>
        <c:crossAx val="-212285944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1134-49CB-A0FF-FE1A2F5637F7}"/>
              </c:ext>
            </c:extLst>
          </c:dPt>
          <c:dPt>
            <c:idx val="1"/>
            <c:invertIfNegative val="0"/>
            <c:bubble3D val="0"/>
            <c:spPr>
              <a:solidFill>
                <a:srgbClr val="FFFF00"/>
              </a:solidFill>
            </c:spPr>
            <c:extLst>
              <c:ext xmlns:c16="http://schemas.microsoft.com/office/drawing/2014/chart" uri="{C3380CC4-5D6E-409C-BE32-E72D297353CC}">
                <c16:uniqueId val="{00000003-1134-49CB-A0FF-FE1A2F5637F7}"/>
              </c:ext>
            </c:extLst>
          </c:dPt>
          <c:dPt>
            <c:idx val="2"/>
            <c:invertIfNegative val="0"/>
            <c:bubble3D val="0"/>
            <c:spPr>
              <a:solidFill>
                <a:srgbClr val="FF0000"/>
              </a:solidFill>
            </c:spPr>
            <c:extLst>
              <c:ext xmlns:c16="http://schemas.microsoft.com/office/drawing/2014/chart" uri="{C3380CC4-5D6E-409C-BE32-E72D297353CC}">
                <c16:uniqueId val="{00000005-1134-49CB-A0FF-FE1A2F5637F7}"/>
              </c:ext>
            </c:extLst>
          </c:dPt>
          <c:dPt>
            <c:idx val="3"/>
            <c:invertIfNegative val="0"/>
            <c:bubble3D val="0"/>
            <c:spPr>
              <a:solidFill>
                <a:schemeClr val="tx2"/>
              </a:solidFill>
            </c:spPr>
            <c:extLst>
              <c:ext xmlns:c16="http://schemas.microsoft.com/office/drawing/2014/chart" uri="{C3380CC4-5D6E-409C-BE32-E72D297353CC}">
                <c16:uniqueId val="{00000007-1134-49CB-A0FF-FE1A2F5637F7}"/>
              </c:ext>
            </c:extLst>
          </c:dPt>
          <c:dPt>
            <c:idx val="4"/>
            <c:invertIfNegative val="0"/>
            <c:bubble3D val="0"/>
            <c:spPr>
              <a:solidFill>
                <a:schemeClr val="bg2"/>
              </a:solidFill>
            </c:spPr>
            <c:extLst>
              <c:ext xmlns:c16="http://schemas.microsoft.com/office/drawing/2014/chart" uri="{C3380CC4-5D6E-409C-BE32-E72D297353CC}">
                <c16:uniqueId val="{00000009-1134-49CB-A0FF-FE1A2F5637F7}"/>
              </c:ext>
            </c:extLst>
          </c:dPt>
          <c:dPt>
            <c:idx val="5"/>
            <c:invertIfNegative val="0"/>
            <c:bubble3D val="0"/>
            <c:spPr>
              <a:solidFill>
                <a:srgbClr val="000000"/>
              </a:solidFill>
            </c:spPr>
            <c:extLst>
              <c:ext xmlns:c16="http://schemas.microsoft.com/office/drawing/2014/chart" uri="{C3380CC4-5D6E-409C-BE32-E72D297353CC}">
                <c16:uniqueId val="{0000000B-1134-49CB-A0FF-FE1A2F5637F7}"/>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conseq'!$E$7:$J$7</c:f>
              <c:strCache>
                <c:ptCount val="6"/>
                <c:pt idx="0">
                  <c:v>Virgin</c:v>
                </c:pt>
                <c:pt idx="1">
                  <c:v>Re-pulping</c:v>
                </c:pt>
                <c:pt idx="2">
                  <c:v>Paper making</c:v>
                </c:pt>
                <c:pt idx="3">
                  <c:v>Waste</c:v>
                </c:pt>
                <c:pt idx="4">
                  <c:v>Credit/ Debit</c:v>
                </c:pt>
                <c:pt idx="5">
                  <c:v>Total</c:v>
                </c:pt>
              </c:strCache>
            </c:strRef>
          </c:cat>
          <c:val>
            <c:numRef>
              <c:f>'ILCD conseq'!$E$14:$J$14</c:f>
              <c:numCache>
                <c:formatCode>General</c:formatCode>
                <c:ptCount val="6"/>
                <c:pt idx="0">
                  <c:v>0</c:v>
                </c:pt>
                <c:pt idx="1">
                  <c:v>150</c:v>
                </c:pt>
                <c:pt idx="2">
                  <c:v>1500</c:v>
                </c:pt>
                <c:pt idx="3">
                  <c:v>250</c:v>
                </c:pt>
                <c:pt idx="4">
                  <c:v>150</c:v>
                </c:pt>
                <c:pt idx="5">
                  <c:v>2050</c:v>
                </c:pt>
              </c:numCache>
            </c:numRef>
          </c:val>
          <c:extLst>
            <c:ext xmlns:c16="http://schemas.microsoft.com/office/drawing/2014/chart" uri="{C3380CC4-5D6E-409C-BE32-E72D297353CC}">
              <c16:uniqueId val="{0000000C-1134-49CB-A0FF-FE1A2F5637F7}"/>
            </c:ext>
          </c:extLst>
        </c:ser>
        <c:dLbls>
          <c:dLblPos val="outEnd"/>
          <c:showLegendKey val="0"/>
          <c:showVal val="1"/>
          <c:showCatName val="0"/>
          <c:showSerName val="0"/>
          <c:showPercent val="0"/>
          <c:showBubbleSize val="0"/>
        </c:dLbls>
        <c:gapWidth val="150"/>
        <c:axId val="-2103511352"/>
        <c:axId val="-2103820712"/>
      </c:barChart>
      <c:catAx>
        <c:axId val="-2103511352"/>
        <c:scaling>
          <c:orientation val="minMax"/>
        </c:scaling>
        <c:delete val="0"/>
        <c:axPos val="b"/>
        <c:numFmt formatCode="General" sourceLinked="0"/>
        <c:majorTickMark val="out"/>
        <c:minorTickMark val="none"/>
        <c:tickLblPos val="low"/>
        <c:txPr>
          <a:bodyPr rot="-5400000"/>
          <a:lstStyle/>
          <a:p>
            <a:pPr>
              <a:defRPr/>
            </a:pPr>
            <a:endParaRPr lang="sv-SE"/>
          </a:p>
        </c:txPr>
        <c:crossAx val="-2103820712"/>
        <c:crosses val="autoZero"/>
        <c:auto val="1"/>
        <c:lblAlgn val="ctr"/>
        <c:lblOffset val="100"/>
        <c:noMultiLvlLbl val="0"/>
      </c:catAx>
      <c:valAx>
        <c:axId val="-2103820712"/>
        <c:scaling>
          <c:orientation val="minMax"/>
          <c:max val="4000"/>
          <c:min val="-1000"/>
        </c:scaling>
        <c:delete val="0"/>
        <c:axPos val="l"/>
        <c:majorGridlines/>
        <c:numFmt formatCode="General" sourceLinked="1"/>
        <c:majorTickMark val="out"/>
        <c:minorTickMark val="none"/>
        <c:tickLblPos val="nextTo"/>
        <c:crossAx val="-210351135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ED06-42CE-B9C5-AFE30C9F07D3}"/>
              </c:ext>
            </c:extLst>
          </c:dPt>
          <c:dPt>
            <c:idx val="1"/>
            <c:invertIfNegative val="0"/>
            <c:bubble3D val="0"/>
            <c:spPr>
              <a:solidFill>
                <a:srgbClr val="FFFF00"/>
              </a:solidFill>
            </c:spPr>
            <c:extLst>
              <c:ext xmlns:c16="http://schemas.microsoft.com/office/drawing/2014/chart" uri="{C3380CC4-5D6E-409C-BE32-E72D297353CC}">
                <c16:uniqueId val="{00000003-ED06-42CE-B9C5-AFE30C9F07D3}"/>
              </c:ext>
            </c:extLst>
          </c:dPt>
          <c:dPt>
            <c:idx val="2"/>
            <c:invertIfNegative val="0"/>
            <c:bubble3D val="0"/>
            <c:spPr>
              <a:solidFill>
                <a:srgbClr val="FF0000"/>
              </a:solidFill>
            </c:spPr>
            <c:extLst>
              <c:ext xmlns:c16="http://schemas.microsoft.com/office/drawing/2014/chart" uri="{C3380CC4-5D6E-409C-BE32-E72D297353CC}">
                <c16:uniqueId val="{00000005-ED06-42CE-B9C5-AFE30C9F07D3}"/>
              </c:ext>
            </c:extLst>
          </c:dPt>
          <c:dPt>
            <c:idx val="3"/>
            <c:invertIfNegative val="0"/>
            <c:bubble3D val="0"/>
            <c:spPr>
              <a:solidFill>
                <a:schemeClr val="tx2"/>
              </a:solidFill>
            </c:spPr>
            <c:extLst>
              <c:ext xmlns:c16="http://schemas.microsoft.com/office/drawing/2014/chart" uri="{C3380CC4-5D6E-409C-BE32-E72D297353CC}">
                <c16:uniqueId val="{00000007-ED06-42CE-B9C5-AFE30C9F07D3}"/>
              </c:ext>
            </c:extLst>
          </c:dPt>
          <c:dPt>
            <c:idx val="4"/>
            <c:invertIfNegative val="0"/>
            <c:bubble3D val="0"/>
            <c:spPr>
              <a:solidFill>
                <a:schemeClr val="bg2"/>
              </a:solidFill>
            </c:spPr>
            <c:extLst>
              <c:ext xmlns:c16="http://schemas.microsoft.com/office/drawing/2014/chart" uri="{C3380CC4-5D6E-409C-BE32-E72D297353CC}">
                <c16:uniqueId val="{00000009-ED06-42CE-B9C5-AFE30C9F07D3}"/>
              </c:ext>
            </c:extLst>
          </c:dPt>
          <c:dPt>
            <c:idx val="5"/>
            <c:invertIfNegative val="0"/>
            <c:bubble3D val="0"/>
            <c:spPr>
              <a:solidFill>
                <a:srgbClr val="000000"/>
              </a:solidFill>
            </c:spPr>
            <c:extLst>
              <c:ext xmlns:c16="http://schemas.microsoft.com/office/drawing/2014/chart" uri="{C3380CC4-5D6E-409C-BE32-E72D297353CC}">
                <c16:uniqueId val="{0000000B-ED06-42CE-B9C5-AFE30C9F07D3}"/>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conseq'!$E$7:$J$7</c:f>
              <c:strCache>
                <c:ptCount val="6"/>
                <c:pt idx="0">
                  <c:v>Virgin</c:v>
                </c:pt>
                <c:pt idx="1">
                  <c:v>Re-pulping</c:v>
                </c:pt>
                <c:pt idx="2">
                  <c:v>Paper making</c:v>
                </c:pt>
                <c:pt idx="3">
                  <c:v>Waste</c:v>
                </c:pt>
                <c:pt idx="4">
                  <c:v>Credit/ Debit</c:v>
                </c:pt>
                <c:pt idx="5">
                  <c:v>Total</c:v>
                </c:pt>
              </c:strCache>
            </c:strRef>
          </c:cat>
          <c:val>
            <c:numRef>
              <c:f>'ILCD conseq'!$E$15:$J$15</c:f>
              <c:numCache>
                <c:formatCode>General</c:formatCode>
                <c:ptCount val="6"/>
                <c:pt idx="0">
                  <c:v>600</c:v>
                </c:pt>
                <c:pt idx="1">
                  <c:v>300</c:v>
                </c:pt>
                <c:pt idx="2">
                  <c:v>1500</c:v>
                </c:pt>
                <c:pt idx="3">
                  <c:v>0</c:v>
                </c:pt>
                <c:pt idx="4">
                  <c:v>-300</c:v>
                </c:pt>
                <c:pt idx="5">
                  <c:v>2100</c:v>
                </c:pt>
              </c:numCache>
            </c:numRef>
          </c:val>
          <c:extLst>
            <c:ext xmlns:c16="http://schemas.microsoft.com/office/drawing/2014/chart" uri="{C3380CC4-5D6E-409C-BE32-E72D297353CC}">
              <c16:uniqueId val="{0000000C-ED06-42CE-B9C5-AFE30C9F07D3}"/>
            </c:ext>
          </c:extLst>
        </c:ser>
        <c:dLbls>
          <c:dLblPos val="outEnd"/>
          <c:showLegendKey val="0"/>
          <c:showVal val="1"/>
          <c:showCatName val="0"/>
          <c:showSerName val="0"/>
          <c:showPercent val="0"/>
          <c:showBubbleSize val="0"/>
        </c:dLbls>
        <c:gapWidth val="150"/>
        <c:axId val="-2104056984"/>
        <c:axId val="-2123053432"/>
      </c:barChart>
      <c:catAx>
        <c:axId val="-2104056984"/>
        <c:scaling>
          <c:orientation val="minMax"/>
        </c:scaling>
        <c:delete val="0"/>
        <c:axPos val="b"/>
        <c:numFmt formatCode="General" sourceLinked="0"/>
        <c:majorTickMark val="out"/>
        <c:minorTickMark val="none"/>
        <c:tickLblPos val="low"/>
        <c:txPr>
          <a:bodyPr rot="-5400000"/>
          <a:lstStyle/>
          <a:p>
            <a:pPr>
              <a:defRPr/>
            </a:pPr>
            <a:endParaRPr lang="sv-SE"/>
          </a:p>
        </c:txPr>
        <c:crossAx val="-2123053432"/>
        <c:crosses val="autoZero"/>
        <c:auto val="1"/>
        <c:lblAlgn val="ctr"/>
        <c:lblOffset val="100"/>
        <c:noMultiLvlLbl val="0"/>
      </c:catAx>
      <c:valAx>
        <c:axId val="-2123053432"/>
        <c:scaling>
          <c:orientation val="minMax"/>
          <c:max val="4000"/>
          <c:min val="-1000"/>
        </c:scaling>
        <c:delete val="0"/>
        <c:axPos val="l"/>
        <c:majorGridlines/>
        <c:numFmt formatCode="General" sourceLinked="1"/>
        <c:majorTickMark val="out"/>
        <c:minorTickMark val="none"/>
        <c:tickLblPos val="nextTo"/>
        <c:crossAx val="-2104056984"/>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86AF-4622-B826-57B1FF48FC17}"/>
              </c:ext>
            </c:extLst>
          </c:dPt>
          <c:dPt>
            <c:idx val="1"/>
            <c:invertIfNegative val="0"/>
            <c:bubble3D val="0"/>
            <c:spPr>
              <a:solidFill>
                <a:srgbClr val="FFFF00"/>
              </a:solidFill>
            </c:spPr>
            <c:extLst>
              <c:ext xmlns:c16="http://schemas.microsoft.com/office/drawing/2014/chart" uri="{C3380CC4-5D6E-409C-BE32-E72D297353CC}">
                <c16:uniqueId val="{00000003-86AF-4622-B826-57B1FF48FC17}"/>
              </c:ext>
            </c:extLst>
          </c:dPt>
          <c:dPt>
            <c:idx val="2"/>
            <c:invertIfNegative val="0"/>
            <c:bubble3D val="0"/>
            <c:spPr>
              <a:solidFill>
                <a:srgbClr val="FF0000"/>
              </a:solidFill>
            </c:spPr>
            <c:extLst>
              <c:ext xmlns:c16="http://schemas.microsoft.com/office/drawing/2014/chart" uri="{C3380CC4-5D6E-409C-BE32-E72D297353CC}">
                <c16:uniqueId val="{00000005-86AF-4622-B826-57B1FF48FC17}"/>
              </c:ext>
            </c:extLst>
          </c:dPt>
          <c:dPt>
            <c:idx val="3"/>
            <c:invertIfNegative val="0"/>
            <c:bubble3D val="0"/>
            <c:spPr>
              <a:solidFill>
                <a:schemeClr val="tx2"/>
              </a:solidFill>
            </c:spPr>
            <c:extLst>
              <c:ext xmlns:c16="http://schemas.microsoft.com/office/drawing/2014/chart" uri="{C3380CC4-5D6E-409C-BE32-E72D297353CC}">
                <c16:uniqueId val="{00000007-86AF-4622-B826-57B1FF48FC17}"/>
              </c:ext>
            </c:extLst>
          </c:dPt>
          <c:dPt>
            <c:idx val="4"/>
            <c:invertIfNegative val="0"/>
            <c:bubble3D val="0"/>
            <c:spPr>
              <a:solidFill>
                <a:schemeClr val="bg2"/>
              </a:solidFill>
            </c:spPr>
            <c:extLst>
              <c:ext xmlns:c16="http://schemas.microsoft.com/office/drawing/2014/chart" uri="{C3380CC4-5D6E-409C-BE32-E72D297353CC}">
                <c16:uniqueId val="{00000009-86AF-4622-B826-57B1FF48FC17}"/>
              </c:ext>
            </c:extLst>
          </c:dPt>
          <c:dPt>
            <c:idx val="5"/>
            <c:invertIfNegative val="0"/>
            <c:bubble3D val="0"/>
            <c:spPr>
              <a:solidFill>
                <a:srgbClr val="000000"/>
              </a:solidFill>
            </c:spPr>
            <c:extLst>
              <c:ext xmlns:c16="http://schemas.microsoft.com/office/drawing/2014/chart" uri="{C3380CC4-5D6E-409C-BE32-E72D297353CC}">
                <c16:uniqueId val="{0000000B-86AF-4622-B826-57B1FF48FC17}"/>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conseq'!$E$7:$J$7</c:f>
              <c:strCache>
                <c:ptCount val="6"/>
                <c:pt idx="0">
                  <c:v>Virgin</c:v>
                </c:pt>
                <c:pt idx="1">
                  <c:v>Re-pulping</c:v>
                </c:pt>
                <c:pt idx="2">
                  <c:v>Paper making</c:v>
                </c:pt>
                <c:pt idx="3">
                  <c:v>Waste</c:v>
                </c:pt>
                <c:pt idx="4">
                  <c:v>Credit/ Debit</c:v>
                </c:pt>
                <c:pt idx="5">
                  <c:v>Total</c:v>
                </c:pt>
              </c:strCache>
            </c:strRef>
          </c:cat>
          <c:val>
            <c:numRef>
              <c:f>'ILCD conseq'!$E$16:$J$16</c:f>
              <c:numCache>
                <c:formatCode>General</c:formatCode>
                <c:ptCount val="6"/>
                <c:pt idx="0">
                  <c:v>300</c:v>
                </c:pt>
                <c:pt idx="1">
                  <c:v>300</c:v>
                </c:pt>
                <c:pt idx="2">
                  <c:v>1500</c:v>
                </c:pt>
                <c:pt idx="3">
                  <c:v>0</c:v>
                </c:pt>
                <c:pt idx="4">
                  <c:v>-150</c:v>
                </c:pt>
                <c:pt idx="5">
                  <c:v>1950</c:v>
                </c:pt>
              </c:numCache>
            </c:numRef>
          </c:val>
          <c:extLst>
            <c:ext xmlns:c16="http://schemas.microsoft.com/office/drawing/2014/chart" uri="{C3380CC4-5D6E-409C-BE32-E72D297353CC}">
              <c16:uniqueId val="{0000000C-86AF-4622-B826-57B1FF48FC17}"/>
            </c:ext>
          </c:extLst>
        </c:ser>
        <c:dLbls>
          <c:dLblPos val="outEnd"/>
          <c:showLegendKey val="0"/>
          <c:showVal val="1"/>
          <c:showCatName val="0"/>
          <c:showSerName val="0"/>
          <c:showPercent val="0"/>
          <c:showBubbleSize val="0"/>
        </c:dLbls>
        <c:gapWidth val="150"/>
        <c:axId val="-2084417704"/>
        <c:axId val="-2084414936"/>
      </c:barChart>
      <c:catAx>
        <c:axId val="-2084417704"/>
        <c:scaling>
          <c:orientation val="minMax"/>
        </c:scaling>
        <c:delete val="0"/>
        <c:axPos val="b"/>
        <c:numFmt formatCode="General" sourceLinked="0"/>
        <c:majorTickMark val="out"/>
        <c:minorTickMark val="none"/>
        <c:tickLblPos val="low"/>
        <c:txPr>
          <a:bodyPr rot="-5400000"/>
          <a:lstStyle/>
          <a:p>
            <a:pPr>
              <a:defRPr/>
            </a:pPr>
            <a:endParaRPr lang="sv-SE"/>
          </a:p>
        </c:txPr>
        <c:crossAx val="-2084414936"/>
        <c:crosses val="autoZero"/>
        <c:auto val="1"/>
        <c:lblAlgn val="ctr"/>
        <c:lblOffset val="100"/>
        <c:noMultiLvlLbl val="0"/>
      </c:catAx>
      <c:valAx>
        <c:axId val="-2084414936"/>
        <c:scaling>
          <c:orientation val="minMax"/>
          <c:max val="4000"/>
          <c:min val="-1000"/>
        </c:scaling>
        <c:delete val="0"/>
        <c:axPos val="l"/>
        <c:majorGridlines/>
        <c:numFmt formatCode="General" sourceLinked="1"/>
        <c:majorTickMark val="out"/>
        <c:minorTickMark val="none"/>
        <c:tickLblPos val="nextTo"/>
        <c:crossAx val="-2084417704"/>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BBAD-4F57-BB75-F9E99D7632E8}"/>
              </c:ext>
            </c:extLst>
          </c:dPt>
          <c:dPt>
            <c:idx val="1"/>
            <c:invertIfNegative val="0"/>
            <c:bubble3D val="0"/>
            <c:spPr>
              <a:solidFill>
                <a:srgbClr val="FFFF00"/>
              </a:solidFill>
            </c:spPr>
            <c:extLst>
              <c:ext xmlns:c16="http://schemas.microsoft.com/office/drawing/2014/chart" uri="{C3380CC4-5D6E-409C-BE32-E72D297353CC}">
                <c16:uniqueId val="{00000003-BBAD-4F57-BB75-F9E99D7632E8}"/>
              </c:ext>
            </c:extLst>
          </c:dPt>
          <c:dPt>
            <c:idx val="2"/>
            <c:invertIfNegative val="0"/>
            <c:bubble3D val="0"/>
            <c:spPr>
              <a:solidFill>
                <a:srgbClr val="FF0000"/>
              </a:solidFill>
            </c:spPr>
            <c:extLst>
              <c:ext xmlns:c16="http://schemas.microsoft.com/office/drawing/2014/chart" uri="{C3380CC4-5D6E-409C-BE32-E72D297353CC}">
                <c16:uniqueId val="{00000005-BBAD-4F57-BB75-F9E99D7632E8}"/>
              </c:ext>
            </c:extLst>
          </c:dPt>
          <c:dPt>
            <c:idx val="3"/>
            <c:invertIfNegative val="0"/>
            <c:bubble3D val="0"/>
            <c:spPr>
              <a:solidFill>
                <a:schemeClr val="tx2"/>
              </a:solidFill>
            </c:spPr>
            <c:extLst>
              <c:ext xmlns:c16="http://schemas.microsoft.com/office/drawing/2014/chart" uri="{C3380CC4-5D6E-409C-BE32-E72D297353CC}">
                <c16:uniqueId val="{00000007-BBAD-4F57-BB75-F9E99D7632E8}"/>
              </c:ext>
            </c:extLst>
          </c:dPt>
          <c:dPt>
            <c:idx val="4"/>
            <c:invertIfNegative val="0"/>
            <c:bubble3D val="0"/>
            <c:spPr>
              <a:solidFill>
                <a:schemeClr val="bg2"/>
              </a:solidFill>
            </c:spPr>
            <c:extLst>
              <c:ext xmlns:c16="http://schemas.microsoft.com/office/drawing/2014/chart" uri="{C3380CC4-5D6E-409C-BE32-E72D297353CC}">
                <c16:uniqueId val="{00000009-BBAD-4F57-BB75-F9E99D7632E8}"/>
              </c:ext>
            </c:extLst>
          </c:dPt>
          <c:dPt>
            <c:idx val="5"/>
            <c:invertIfNegative val="0"/>
            <c:bubble3D val="0"/>
            <c:spPr>
              <a:solidFill>
                <a:srgbClr val="000000"/>
              </a:solidFill>
            </c:spPr>
            <c:extLst>
              <c:ext xmlns:c16="http://schemas.microsoft.com/office/drawing/2014/chart" uri="{C3380CC4-5D6E-409C-BE32-E72D297353CC}">
                <c16:uniqueId val="{0000000B-BBAD-4F57-BB75-F9E99D7632E8}"/>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'ILCD conseq'!$E$7:$J$7</c:f>
              <c:strCache>
                <c:ptCount val="6"/>
                <c:pt idx="0">
                  <c:v>Virgin</c:v>
                </c:pt>
                <c:pt idx="1">
                  <c:v>Re-pulping</c:v>
                </c:pt>
                <c:pt idx="2">
                  <c:v>Paper making</c:v>
                </c:pt>
                <c:pt idx="3">
                  <c:v>Waste</c:v>
                </c:pt>
                <c:pt idx="4">
                  <c:v>Credit/ Debit</c:v>
                </c:pt>
                <c:pt idx="5">
                  <c:v>Total</c:v>
                </c:pt>
              </c:strCache>
            </c:strRef>
          </c:cat>
          <c:val>
            <c:numRef>
              <c:f>'ILCD conseq'!$E$17:$J$17</c:f>
              <c:numCache>
                <c:formatCode>General</c:formatCode>
                <c:ptCount val="6"/>
                <c:pt idx="0">
                  <c:v>0</c:v>
                </c:pt>
                <c:pt idx="1">
                  <c:v>300</c:v>
                </c:pt>
                <c:pt idx="2">
                  <c:v>1500</c:v>
                </c:pt>
                <c:pt idx="3">
                  <c:v>0</c:v>
                </c:pt>
                <c:pt idx="4">
                  <c:v>0</c:v>
                </c:pt>
                <c:pt idx="5">
                  <c:v>1800</c:v>
                </c:pt>
              </c:numCache>
            </c:numRef>
          </c:val>
          <c:extLst>
            <c:ext xmlns:c16="http://schemas.microsoft.com/office/drawing/2014/chart" uri="{C3380CC4-5D6E-409C-BE32-E72D297353CC}">
              <c16:uniqueId val="{0000000C-BBAD-4F57-BB75-F9E99D7632E8}"/>
            </c:ext>
          </c:extLst>
        </c:ser>
        <c:dLbls>
          <c:dLblPos val="outEnd"/>
          <c:showLegendKey val="0"/>
          <c:showVal val="1"/>
          <c:showCatName val="0"/>
          <c:showSerName val="0"/>
          <c:showPercent val="0"/>
          <c:showBubbleSize val="0"/>
        </c:dLbls>
        <c:gapWidth val="150"/>
        <c:axId val="-2084275592"/>
        <c:axId val="-2084375672"/>
      </c:barChart>
      <c:catAx>
        <c:axId val="-2084275592"/>
        <c:scaling>
          <c:orientation val="minMax"/>
        </c:scaling>
        <c:delete val="0"/>
        <c:axPos val="b"/>
        <c:numFmt formatCode="General" sourceLinked="0"/>
        <c:majorTickMark val="out"/>
        <c:minorTickMark val="none"/>
        <c:tickLblPos val="low"/>
        <c:txPr>
          <a:bodyPr rot="-5400000"/>
          <a:lstStyle/>
          <a:p>
            <a:pPr>
              <a:defRPr/>
            </a:pPr>
            <a:endParaRPr lang="sv-SE"/>
          </a:p>
        </c:txPr>
        <c:crossAx val="-2084375672"/>
        <c:crosses val="autoZero"/>
        <c:auto val="1"/>
        <c:lblAlgn val="ctr"/>
        <c:lblOffset val="100"/>
        <c:noMultiLvlLbl val="0"/>
      </c:catAx>
      <c:valAx>
        <c:axId val="-2084375672"/>
        <c:scaling>
          <c:orientation val="minMax"/>
          <c:max val="4000"/>
          <c:min val="-1000"/>
        </c:scaling>
        <c:delete val="0"/>
        <c:axPos val="l"/>
        <c:majorGridlines/>
        <c:numFmt formatCode="General" sourceLinked="1"/>
        <c:majorTickMark val="out"/>
        <c:minorTickMark val="none"/>
        <c:tickLblPos val="nextTo"/>
        <c:crossAx val="-2084275592"/>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C1E5-4A65-BAB7-42CE57991A8C}"/>
              </c:ext>
            </c:extLst>
          </c:dPt>
          <c:dPt>
            <c:idx val="1"/>
            <c:invertIfNegative val="0"/>
            <c:bubble3D val="0"/>
            <c:spPr>
              <a:solidFill>
                <a:srgbClr val="FFFF00"/>
              </a:solidFill>
            </c:spPr>
            <c:extLst>
              <c:ext xmlns:c16="http://schemas.microsoft.com/office/drawing/2014/chart" uri="{C3380CC4-5D6E-409C-BE32-E72D297353CC}">
                <c16:uniqueId val="{00000003-C1E5-4A65-BAB7-42CE57991A8C}"/>
              </c:ext>
            </c:extLst>
          </c:dPt>
          <c:dPt>
            <c:idx val="2"/>
            <c:invertIfNegative val="0"/>
            <c:bubble3D val="0"/>
            <c:spPr>
              <a:solidFill>
                <a:srgbClr val="FF0000"/>
              </a:solidFill>
            </c:spPr>
            <c:extLst>
              <c:ext xmlns:c16="http://schemas.microsoft.com/office/drawing/2014/chart" uri="{C3380CC4-5D6E-409C-BE32-E72D297353CC}">
                <c16:uniqueId val="{00000005-C1E5-4A65-BAB7-42CE57991A8C}"/>
              </c:ext>
            </c:extLst>
          </c:dPt>
          <c:dPt>
            <c:idx val="3"/>
            <c:invertIfNegative val="0"/>
            <c:bubble3D val="0"/>
            <c:spPr>
              <a:solidFill>
                <a:schemeClr val="tx2"/>
              </a:solidFill>
            </c:spPr>
            <c:extLst>
              <c:ext xmlns:c16="http://schemas.microsoft.com/office/drawing/2014/chart" uri="{C3380CC4-5D6E-409C-BE32-E72D297353CC}">
                <c16:uniqueId val="{00000007-C1E5-4A65-BAB7-42CE57991A8C}"/>
              </c:ext>
            </c:extLst>
          </c:dPt>
          <c:dPt>
            <c:idx val="4"/>
            <c:invertIfNegative val="0"/>
            <c:bubble3D val="0"/>
            <c:spPr>
              <a:solidFill>
                <a:schemeClr val="bg2"/>
              </a:solidFill>
            </c:spPr>
            <c:extLst>
              <c:ext xmlns:c16="http://schemas.microsoft.com/office/drawing/2014/chart" uri="{C3380CC4-5D6E-409C-BE32-E72D297353CC}">
                <c16:uniqueId val="{00000009-C1E5-4A65-BAB7-42CE57991A8C}"/>
              </c:ext>
            </c:extLst>
          </c:dPt>
          <c:dPt>
            <c:idx val="5"/>
            <c:invertIfNegative val="0"/>
            <c:bubble3D val="0"/>
            <c:spPr>
              <a:solidFill>
                <a:srgbClr val="000000"/>
              </a:solidFill>
            </c:spPr>
            <c:extLst>
              <c:ext xmlns:c16="http://schemas.microsoft.com/office/drawing/2014/chart" uri="{C3380CC4-5D6E-409C-BE32-E72D297353CC}">
                <c16:uniqueId val="{0000000B-C1E5-4A65-BAB7-42CE57991A8C}"/>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'PFCR for paper'!$E$7:$J$7</c:f>
              <c:strCache>
                <c:ptCount val="6"/>
                <c:pt idx="0">
                  <c:v>Virgin</c:v>
                </c:pt>
                <c:pt idx="1">
                  <c:v>Re-pulping</c:v>
                </c:pt>
                <c:pt idx="2">
                  <c:v>Paper making</c:v>
                </c:pt>
                <c:pt idx="3">
                  <c:v>Waste</c:v>
                </c:pt>
                <c:pt idx="4">
                  <c:v>Credit/ Debit</c:v>
                </c:pt>
                <c:pt idx="5">
                  <c:v>Total</c:v>
                </c:pt>
              </c:strCache>
            </c:strRef>
          </c:cat>
          <c:val>
            <c:numRef>
              <c:f>'PFCR for paper'!$E$9:$J$9</c:f>
              <c:numCache>
                <c:formatCode>General</c:formatCode>
                <c:ptCount val="6"/>
                <c:pt idx="0">
                  <c:v>600</c:v>
                </c:pt>
                <c:pt idx="1">
                  <c:v>0</c:v>
                </c:pt>
                <c:pt idx="2">
                  <c:v>1500</c:v>
                </c:pt>
                <c:pt idx="3">
                  <c:v>500</c:v>
                </c:pt>
                <c:pt idx="4">
                  <c:v>0</c:v>
                </c:pt>
                <c:pt idx="5">
                  <c:v>2600</c:v>
                </c:pt>
              </c:numCache>
            </c:numRef>
          </c:val>
          <c:extLst>
            <c:ext xmlns:c16="http://schemas.microsoft.com/office/drawing/2014/chart" uri="{C3380CC4-5D6E-409C-BE32-E72D297353CC}">
              <c16:uniqueId val="{0000000C-C1E5-4A65-BAB7-42CE57991A8C}"/>
            </c:ext>
          </c:extLst>
        </c:ser>
        <c:dLbls>
          <c:dLblPos val="outEnd"/>
          <c:showLegendKey val="0"/>
          <c:showVal val="1"/>
          <c:showCatName val="0"/>
          <c:showSerName val="0"/>
          <c:showPercent val="0"/>
          <c:showBubbleSize val="0"/>
        </c:dLbls>
        <c:gapWidth val="150"/>
        <c:axId val="-2084215144"/>
        <c:axId val="-2084212056"/>
      </c:barChart>
      <c:catAx>
        <c:axId val="-2084215144"/>
        <c:scaling>
          <c:orientation val="minMax"/>
        </c:scaling>
        <c:delete val="0"/>
        <c:axPos val="b"/>
        <c:numFmt formatCode="General" sourceLinked="0"/>
        <c:majorTickMark val="out"/>
        <c:minorTickMark val="none"/>
        <c:tickLblPos val="low"/>
        <c:txPr>
          <a:bodyPr rot="-5400000"/>
          <a:lstStyle/>
          <a:p>
            <a:pPr>
              <a:defRPr/>
            </a:pPr>
            <a:endParaRPr lang="sv-SE"/>
          </a:p>
        </c:txPr>
        <c:crossAx val="-2084212056"/>
        <c:crosses val="autoZero"/>
        <c:auto val="1"/>
        <c:lblAlgn val="ctr"/>
        <c:lblOffset val="100"/>
        <c:noMultiLvlLbl val="0"/>
      </c:catAx>
      <c:valAx>
        <c:axId val="-2084212056"/>
        <c:scaling>
          <c:orientation val="minMax"/>
          <c:max val="4000"/>
          <c:min val="-1000"/>
        </c:scaling>
        <c:delete val="0"/>
        <c:axPos val="l"/>
        <c:majorGridlines/>
        <c:numFmt formatCode="General" sourceLinked="1"/>
        <c:majorTickMark val="out"/>
        <c:minorTickMark val="none"/>
        <c:tickLblPos val="nextTo"/>
        <c:crossAx val="-2084215144"/>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1C40-4228-A568-91382B2F8A69}"/>
              </c:ext>
            </c:extLst>
          </c:dPt>
          <c:dPt>
            <c:idx val="1"/>
            <c:invertIfNegative val="0"/>
            <c:bubble3D val="0"/>
            <c:spPr>
              <a:solidFill>
                <a:srgbClr val="FFFF00"/>
              </a:solidFill>
            </c:spPr>
            <c:extLst>
              <c:ext xmlns:c16="http://schemas.microsoft.com/office/drawing/2014/chart" uri="{C3380CC4-5D6E-409C-BE32-E72D297353CC}">
                <c16:uniqueId val="{00000003-1C40-4228-A568-91382B2F8A69}"/>
              </c:ext>
            </c:extLst>
          </c:dPt>
          <c:dPt>
            <c:idx val="2"/>
            <c:invertIfNegative val="0"/>
            <c:bubble3D val="0"/>
            <c:spPr>
              <a:solidFill>
                <a:srgbClr val="FF0000"/>
              </a:solidFill>
            </c:spPr>
            <c:extLst>
              <c:ext xmlns:c16="http://schemas.microsoft.com/office/drawing/2014/chart" uri="{C3380CC4-5D6E-409C-BE32-E72D297353CC}">
                <c16:uniqueId val="{00000005-1C40-4228-A568-91382B2F8A69}"/>
              </c:ext>
            </c:extLst>
          </c:dPt>
          <c:dPt>
            <c:idx val="3"/>
            <c:invertIfNegative val="0"/>
            <c:bubble3D val="0"/>
            <c:spPr>
              <a:solidFill>
                <a:schemeClr val="tx2"/>
              </a:solidFill>
            </c:spPr>
            <c:extLst>
              <c:ext xmlns:c16="http://schemas.microsoft.com/office/drawing/2014/chart" uri="{C3380CC4-5D6E-409C-BE32-E72D297353CC}">
                <c16:uniqueId val="{00000007-1C40-4228-A568-91382B2F8A69}"/>
              </c:ext>
            </c:extLst>
          </c:dPt>
          <c:dPt>
            <c:idx val="4"/>
            <c:invertIfNegative val="0"/>
            <c:bubble3D val="0"/>
            <c:spPr>
              <a:solidFill>
                <a:schemeClr val="bg2"/>
              </a:solidFill>
            </c:spPr>
            <c:extLst>
              <c:ext xmlns:c16="http://schemas.microsoft.com/office/drawing/2014/chart" uri="{C3380CC4-5D6E-409C-BE32-E72D297353CC}">
                <c16:uniqueId val="{00000009-1C40-4228-A568-91382B2F8A69}"/>
              </c:ext>
            </c:extLst>
          </c:dPt>
          <c:dPt>
            <c:idx val="5"/>
            <c:invertIfNegative val="0"/>
            <c:bubble3D val="0"/>
            <c:spPr>
              <a:solidFill>
                <a:srgbClr val="000000"/>
              </a:solidFill>
            </c:spPr>
            <c:extLst>
              <c:ext xmlns:c16="http://schemas.microsoft.com/office/drawing/2014/chart" uri="{C3380CC4-5D6E-409C-BE32-E72D297353CC}">
                <c16:uniqueId val="{0000000B-1C40-4228-A568-91382B2F8A69}"/>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'PFCR for paper'!$E$7:$J$7</c:f>
              <c:strCache>
                <c:ptCount val="6"/>
                <c:pt idx="0">
                  <c:v>Virgin</c:v>
                </c:pt>
                <c:pt idx="1">
                  <c:v>Re-pulping</c:v>
                </c:pt>
                <c:pt idx="2">
                  <c:v>Paper making</c:v>
                </c:pt>
                <c:pt idx="3">
                  <c:v>Waste</c:v>
                </c:pt>
                <c:pt idx="4">
                  <c:v>Credit/ Debit</c:v>
                </c:pt>
                <c:pt idx="5">
                  <c:v>Total</c:v>
                </c:pt>
              </c:strCache>
            </c:strRef>
          </c:cat>
          <c:val>
            <c:numRef>
              <c:f>'PFCR for paper'!$E$10:$J$10</c:f>
              <c:numCache>
                <c:formatCode>General</c:formatCode>
                <c:ptCount val="6"/>
                <c:pt idx="0">
                  <c:v>300</c:v>
                </c:pt>
                <c:pt idx="1">
                  <c:v>0</c:v>
                </c:pt>
                <c:pt idx="2">
                  <c:v>1500</c:v>
                </c:pt>
                <c:pt idx="3">
                  <c:v>500</c:v>
                </c:pt>
                <c:pt idx="4">
                  <c:v>150</c:v>
                </c:pt>
                <c:pt idx="5">
                  <c:v>2450</c:v>
                </c:pt>
              </c:numCache>
            </c:numRef>
          </c:val>
          <c:extLst>
            <c:ext xmlns:c16="http://schemas.microsoft.com/office/drawing/2014/chart" uri="{C3380CC4-5D6E-409C-BE32-E72D297353CC}">
              <c16:uniqueId val="{0000000C-1C40-4228-A568-91382B2F8A69}"/>
            </c:ext>
          </c:extLst>
        </c:ser>
        <c:dLbls>
          <c:showLegendKey val="0"/>
          <c:showVal val="0"/>
          <c:showCatName val="0"/>
          <c:showSerName val="0"/>
          <c:showPercent val="0"/>
          <c:showBubbleSize val="0"/>
        </c:dLbls>
        <c:gapWidth val="150"/>
        <c:axId val="-2102313448"/>
        <c:axId val="-2102310360"/>
      </c:barChart>
      <c:catAx>
        <c:axId val="-2102313448"/>
        <c:scaling>
          <c:orientation val="minMax"/>
        </c:scaling>
        <c:delete val="0"/>
        <c:axPos val="b"/>
        <c:numFmt formatCode="General" sourceLinked="0"/>
        <c:majorTickMark val="out"/>
        <c:minorTickMark val="none"/>
        <c:tickLblPos val="low"/>
        <c:txPr>
          <a:bodyPr rot="-5400000"/>
          <a:lstStyle/>
          <a:p>
            <a:pPr>
              <a:defRPr/>
            </a:pPr>
            <a:endParaRPr lang="sv-SE"/>
          </a:p>
        </c:txPr>
        <c:crossAx val="-2102310360"/>
        <c:crosses val="autoZero"/>
        <c:auto val="1"/>
        <c:lblAlgn val="ctr"/>
        <c:lblOffset val="100"/>
        <c:noMultiLvlLbl val="0"/>
      </c:catAx>
      <c:valAx>
        <c:axId val="-2102310360"/>
        <c:scaling>
          <c:orientation val="minMax"/>
          <c:max val="4000"/>
          <c:min val="-1000"/>
        </c:scaling>
        <c:delete val="0"/>
        <c:axPos val="l"/>
        <c:majorGridlines/>
        <c:numFmt formatCode="General" sourceLinked="1"/>
        <c:majorTickMark val="out"/>
        <c:minorTickMark val="none"/>
        <c:tickLblPos val="nextTo"/>
        <c:crossAx val="-210231344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098303485599"/>
          <c:y val="2.7530160732915698E-2"/>
          <c:w val="0.84948901696514401"/>
          <c:h val="0.94493967853416905"/>
        </c:manualLayout>
      </c:layout>
      <c:barChart>
        <c:barDir val="col"/>
        <c:grouping val="clustered"/>
        <c:varyColors val="0"/>
        <c:ser>
          <c:idx val="0"/>
          <c:order val="0"/>
          <c:invertIfNegative val="0"/>
          <c:dPt>
            <c:idx val="0"/>
            <c:invertIfNegative val="0"/>
            <c:bubble3D val="0"/>
            <c:spPr>
              <a:solidFill>
                <a:schemeClr val="accent1"/>
              </a:solidFill>
            </c:spPr>
            <c:extLst>
              <c:ext xmlns:c16="http://schemas.microsoft.com/office/drawing/2014/chart" uri="{C3380CC4-5D6E-409C-BE32-E72D297353CC}">
                <c16:uniqueId val="{00000001-7E30-4A3B-BAF9-927F792E80AA}"/>
              </c:ext>
            </c:extLst>
          </c:dPt>
          <c:dPt>
            <c:idx val="1"/>
            <c:invertIfNegative val="0"/>
            <c:bubble3D val="0"/>
            <c:spPr>
              <a:solidFill>
                <a:srgbClr val="FFFF00"/>
              </a:solidFill>
            </c:spPr>
            <c:extLst>
              <c:ext xmlns:c16="http://schemas.microsoft.com/office/drawing/2014/chart" uri="{C3380CC4-5D6E-409C-BE32-E72D297353CC}">
                <c16:uniqueId val="{00000003-7E30-4A3B-BAF9-927F792E80AA}"/>
              </c:ext>
            </c:extLst>
          </c:dPt>
          <c:dPt>
            <c:idx val="2"/>
            <c:invertIfNegative val="0"/>
            <c:bubble3D val="0"/>
            <c:spPr>
              <a:solidFill>
                <a:srgbClr val="FF0000"/>
              </a:solidFill>
            </c:spPr>
            <c:extLst>
              <c:ext xmlns:c16="http://schemas.microsoft.com/office/drawing/2014/chart" uri="{C3380CC4-5D6E-409C-BE32-E72D297353CC}">
                <c16:uniqueId val="{00000005-7E30-4A3B-BAF9-927F792E80AA}"/>
              </c:ext>
            </c:extLst>
          </c:dPt>
          <c:dPt>
            <c:idx val="3"/>
            <c:invertIfNegative val="0"/>
            <c:bubble3D val="0"/>
            <c:spPr>
              <a:solidFill>
                <a:schemeClr val="tx2"/>
              </a:solidFill>
            </c:spPr>
            <c:extLst>
              <c:ext xmlns:c16="http://schemas.microsoft.com/office/drawing/2014/chart" uri="{C3380CC4-5D6E-409C-BE32-E72D297353CC}">
                <c16:uniqueId val="{00000007-7E30-4A3B-BAF9-927F792E80AA}"/>
              </c:ext>
            </c:extLst>
          </c:dPt>
          <c:dPt>
            <c:idx val="4"/>
            <c:invertIfNegative val="0"/>
            <c:bubble3D val="0"/>
            <c:spPr>
              <a:solidFill>
                <a:schemeClr val="bg2"/>
              </a:solidFill>
            </c:spPr>
            <c:extLst>
              <c:ext xmlns:c16="http://schemas.microsoft.com/office/drawing/2014/chart" uri="{C3380CC4-5D6E-409C-BE32-E72D297353CC}">
                <c16:uniqueId val="{00000009-7E30-4A3B-BAF9-927F792E80AA}"/>
              </c:ext>
            </c:extLst>
          </c:dPt>
          <c:dPt>
            <c:idx val="5"/>
            <c:invertIfNegative val="0"/>
            <c:bubble3D val="0"/>
            <c:spPr>
              <a:solidFill>
                <a:srgbClr val="000000"/>
              </a:solidFill>
            </c:spPr>
            <c:extLst>
              <c:ext xmlns:c16="http://schemas.microsoft.com/office/drawing/2014/chart" uri="{C3380CC4-5D6E-409C-BE32-E72D297353CC}">
                <c16:uniqueId val="{0000000B-7E30-4A3B-BAF9-927F792E80AA}"/>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'PFCR for paper'!$E$7:$J$7</c:f>
              <c:strCache>
                <c:ptCount val="6"/>
                <c:pt idx="0">
                  <c:v>Virgin</c:v>
                </c:pt>
                <c:pt idx="1">
                  <c:v>Re-pulping</c:v>
                </c:pt>
                <c:pt idx="2">
                  <c:v>Paper making</c:v>
                </c:pt>
                <c:pt idx="3">
                  <c:v>Waste</c:v>
                </c:pt>
                <c:pt idx="4">
                  <c:v>Credit/ Debit</c:v>
                </c:pt>
                <c:pt idx="5">
                  <c:v>Total</c:v>
                </c:pt>
              </c:strCache>
            </c:strRef>
          </c:cat>
          <c:val>
            <c:numRef>
              <c:f>'PFCR for paper'!$E$11:$J$11</c:f>
              <c:numCache>
                <c:formatCode>General</c:formatCode>
                <c:ptCount val="6"/>
                <c:pt idx="0">
                  <c:v>0</c:v>
                </c:pt>
                <c:pt idx="1">
                  <c:v>0</c:v>
                </c:pt>
                <c:pt idx="2">
                  <c:v>1500</c:v>
                </c:pt>
                <c:pt idx="3">
                  <c:v>500</c:v>
                </c:pt>
                <c:pt idx="4">
                  <c:v>300</c:v>
                </c:pt>
                <c:pt idx="5">
                  <c:v>2300</c:v>
                </c:pt>
              </c:numCache>
            </c:numRef>
          </c:val>
          <c:extLst>
            <c:ext xmlns:c16="http://schemas.microsoft.com/office/drawing/2014/chart" uri="{C3380CC4-5D6E-409C-BE32-E72D297353CC}">
              <c16:uniqueId val="{0000000C-7E30-4A3B-BAF9-927F792E80AA}"/>
            </c:ext>
          </c:extLst>
        </c:ser>
        <c:dLbls>
          <c:showLegendKey val="0"/>
          <c:showVal val="0"/>
          <c:showCatName val="0"/>
          <c:showSerName val="0"/>
          <c:showPercent val="0"/>
          <c:showBubbleSize val="0"/>
        </c:dLbls>
        <c:gapWidth val="150"/>
        <c:axId val="-2103857688"/>
        <c:axId val="-2103492920"/>
      </c:barChart>
      <c:catAx>
        <c:axId val="-2103857688"/>
        <c:scaling>
          <c:orientation val="minMax"/>
        </c:scaling>
        <c:delete val="0"/>
        <c:axPos val="b"/>
        <c:numFmt formatCode="General" sourceLinked="0"/>
        <c:majorTickMark val="out"/>
        <c:minorTickMark val="none"/>
        <c:tickLblPos val="low"/>
        <c:txPr>
          <a:bodyPr rot="-5400000"/>
          <a:lstStyle/>
          <a:p>
            <a:pPr>
              <a:defRPr/>
            </a:pPr>
            <a:endParaRPr lang="sv-SE"/>
          </a:p>
        </c:txPr>
        <c:crossAx val="-2103492920"/>
        <c:crosses val="autoZero"/>
        <c:auto val="1"/>
        <c:lblAlgn val="ctr"/>
        <c:lblOffset val="100"/>
        <c:noMultiLvlLbl val="0"/>
      </c:catAx>
      <c:valAx>
        <c:axId val="-2103492920"/>
        <c:scaling>
          <c:orientation val="minMax"/>
          <c:max val="4000"/>
          <c:min val="-1000"/>
        </c:scaling>
        <c:delete val="0"/>
        <c:axPos val="l"/>
        <c:majorGridlines/>
        <c:numFmt formatCode="General" sourceLinked="1"/>
        <c:majorTickMark val="out"/>
        <c:minorTickMark val="none"/>
        <c:tickLblPos val="nextTo"/>
        <c:crossAx val="-2103857688"/>
        <c:crosses val="autoZero"/>
        <c:crossBetween val="between"/>
        <c:majorUnit val="1000"/>
        <c:minorUnit val="100"/>
      </c:valAx>
    </c:plotArea>
    <c:plotVisOnly val="1"/>
    <c:dispBlanksAs val="gap"/>
    <c:showDLblsOverMax val="0"/>
  </c:chart>
  <c:spPr>
    <a:solidFill>
      <a:schemeClr val="bg1"/>
    </a:solidFill>
    <a:ln>
      <a:noFill/>
    </a:ln>
  </c:spPr>
  <c:txPr>
    <a:bodyPr/>
    <a:lstStyle/>
    <a:p>
      <a:pPr>
        <a:defRPr sz="900">
          <a:latin typeface="Arial" pitchFamily="34" charset="0"/>
          <a:cs typeface="Arial" pitchFamily="34" charset="0"/>
        </a:defRPr>
      </a:pPr>
      <a:endParaRPr lang="sv-S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chart" Target="../charts/chart50.xml"/><Relationship Id="rId3" Type="http://schemas.openxmlformats.org/officeDocument/2006/relationships/chart" Target="../charts/chart45.xml"/><Relationship Id="rId7" Type="http://schemas.openxmlformats.org/officeDocument/2006/relationships/chart" Target="../charts/chart49.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chart" Target="../charts/chart48.xml"/><Relationship Id="rId5" Type="http://schemas.openxmlformats.org/officeDocument/2006/relationships/chart" Target="../charts/chart47.xml"/><Relationship Id="rId10" Type="http://schemas.openxmlformats.org/officeDocument/2006/relationships/image" Target="../media/image3.jpeg"/><Relationship Id="rId4" Type="http://schemas.openxmlformats.org/officeDocument/2006/relationships/chart" Target="../charts/chart46.xml"/><Relationship Id="rId9" Type="http://schemas.openxmlformats.org/officeDocument/2006/relationships/chart" Target="../charts/chart51.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59.xml"/><Relationship Id="rId3" Type="http://schemas.openxmlformats.org/officeDocument/2006/relationships/chart" Target="../charts/chart54.xml"/><Relationship Id="rId7" Type="http://schemas.openxmlformats.org/officeDocument/2006/relationships/chart" Target="../charts/chart58.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chart" Target="../charts/chart57.xml"/><Relationship Id="rId5" Type="http://schemas.openxmlformats.org/officeDocument/2006/relationships/chart" Target="../charts/chart56.xml"/><Relationship Id="rId10" Type="http://schemas.openxmlformats.org/officeDocument/2006/relationships/image" Target="../media/image3.jpeg"/><Relationship Id="rId4" Type="http://schemas.openxmlformats.org/officeDocument/2006/relationships/chart" Target="../charts/chart55.xml"/><Relationship Id="rId9" Type="http://schemas.openxmlformats.org/officeDocument/2006/relationships/chart" Target="../charts/chart60.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68.xml"/><Relationship Id="rId3" Type="http://schemas.openxmlformats.org/officeDocument/2006/relationships/chart" Target="../charts/chart63.xml"/><Relationship Id="rId7" Type="http://schemas.openxmlformats.org/officeDocument/2006/relationships/chart" Target="../charts/chart67.xml"/><Relationship Id="rId2" Type="http://schemas.openxmlformats.org/officeDocument/2006/relationships/chart" Target="../charts/chart62.xml"/><Relationship Id="rId1" Type="http://schemas.openxmlformats.org/officeDocument/2006/relationships/chart" Target="../charts/chart61.xml"/><Relationship Id="rId6" Type="http://schemas.openxmlformats.org/officeDocument/2006/relationships/chart" Target="../charts/chart66.xml"/><Relationship Id="rId5" Type="http://schemas.openxmlformats.org/officeDocument/2006/relationships/chart" Target="../charts/chart65.xml"/><Relationship Id="rId10" Type="http://schemas.openxmlformats.org/officeDocument/2006/relationships/image" Target="../media/image3.jpeg"/><Relationship Id="rId4" Type="http://schemas.openxmlformats.org/officeDocument/2006/relationships/chart" Target="../charts/chart64.xml"/><Relationship Id="rId9" Type="http://schemas.openxmlformats.org/officeDocument/2006/relationships/chart" Target="../charts/chart69.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77.xml"/><Relationship Id="rId3" Type="http://schemas.openxmlformats.org/officeDocument/2006/relationships/chart" Target="../charts/chart72.xml"/><Relationship Id="rId7" Type="http://schemas.openxmlformats.org/officeDocument/2006/relationships/chart" Target="../charts/chart76.xml"/><Relationship Id="rId2" Type="http://schemas.openxmlformats.org/officeDocument/2006/relationships/chart" Target="../charts/chart71.xml"/><Relationship Id="rId1" Type="http://schemas.openxmlformats.org/officeDocument/2006/relationships/chart" Target="../charts/chart70.xml"/><Relationship Id="rId6" Type="http://schemas.openxmlformats.org/officeDocument/2006/relationships/chart" Target="../charts/chart75.xml"/><Relationship Id="rId5" Type="http://schemas.openxmlformats.org/officeDocument/2006/relationships/chart" Target="../charts/chart74.xml"/><Relationship Id="rId10" Type="http://schemas.openxmlformats.org/officeDocument/2006/relationships/image" Target="../media/image3.jpeg"/><Relationship Id="rId4" Type="http://schemas.openxmlformats.org/officeDocument/2006/relationships/chart" Target="../charts/chart73.xml"/><Relationship Id="rId9" Type="http://schemas.openxmlformats.org/officeDocument/2006/relationships/chart" Target="../charts/chart78.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86.xml"/><Relationship Id="rId3" Type="http://schemas.openxmlformats.org/officeDocument/2006/relationships/chart" Target="../charts/chart81.xml"/><Relationship Id="rId7" Type="http://schemas.openxmlformats.org/officeDocument/2006/relationships/chart" Target="../charts/chart85.xml"/><Relationship Id="rId2" Type="http://schemas.openxmlformats.org/officeDocument/2006/relationships/chart" Target="../charts/chart80.xml"/><Relationship Id="rId1" Type="http://schemas.openxmlformats.org/officeDocument/2006/relationships/chart" Target="../charts/chart79.xml"/><Relationship Id="rId6" Type="http://schemas.openxmlformats.org/officeDocument/2006/relationships/chart" Target="../charts/chart84.xml"/><Relationship Id="rId5" Type="http://schemas.openxmlformats.org/officeDocument/2006/relationships/chart" Target="../charts/chart83.xml"/><Relationship Id="rId10" Type="http://schemas.openxmlformats.org/officeDocument/2006/relationships/image" Target="../media/image3.jpeg"/><Relationship Id="rId4" Type="http://schemas.openxmlformats.org/officeDocument/2006/relationships/chart" Target="../charts/chart82.xml"/><Relationship Id="rId9" Type="http://schemas.openxmlformats.org/officeDocument/2006/relationships/chart" Target="../charts/chart87.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95.xml"/><Relationship Id="rId3" Type="http://schemas.openxmlformats.org/officeDocument/2006/relationships/chart" Target="../charts/chart90.xml"/><Relationship Id="rId7" Type="http://schemas.openxmlformats.org/officeDocument/2006/relationships/chart" Target="../charts/chart94.xml"/><Relationship Id="rId2" Type="http://schemas.openxmlformats.org/officeDocument/2006/relationships/chart" Target="../charts/chart89.xml"/><Relationship Id="rId1" Type="http://schemas.openxmlformats.org/officeDocument/2006/relationships/chart" Target="../charts/chart88.xml"/><Relationship Id="rId6" Type="http://schemas.openxmlformats.org/officeDocument/2006/relationships/chart" Target="../charts/chart93.xml"/><Relationship Id="rId5" Type="http://schemas.openxmlformats.org/officeDocument/2006/relationships/chart" Target="../charts/chart92.xml"/><Relationship Id="rId10" Type="http://schemas.openxmlformats.org/officeDocument/2006/relationships/image" Target="../media/image3.jpeg"/><Relationship Id="rId4" Type="http://schemas.openxmlformats.org/officeDocument/2006/relationships/chart" Target="../charts/chart91.xml"/><Relationship Id="rId9" Type="http://schemas.openxmlformats.org/officeDocument/2006/relationships/chart" Target="../charts/chart96.xml"/></Relationships>
</file>

<file path=xl/drawings/_rels/drawing16.xml.rels><?xml version="1.0" encoding="UTF-8" standalone="yes"?>
<Relationships xmlns="http://schemas.openxmlformats.org/package/2006/relationships"><Relationship Id="rId8" Type="http://schemas.openxmlformats.org/officeDocument/2006/relationships/chart" Target="../charts/chart104.xml"/><Relationship Id="rId3" Type="http://schemas.openxmlformats.org/officeDocument/2006/relationships/chart" Target="../charts/chart99.xml"/><Relationship Id="rId7" Type="http://schemas.openxmlformats.org/officeDocument/2006/relationships/chart" Target="../charts/chart103.xml"/><Relationship Id="rId2" Type="http://schemas.openxmlformats.org/officeDocument/2006/relationships/chart" Target="../charts/chart98.xml"/><Relationship Id="rId1" Type="http://schemas.openxmlformats.org/officeDocument/2006/relationships/chart" Target="../charts/chart97.xml"/><Relationship Id="rId6" Type="http://schemas.openxmlformats.org/officeDocument/2006/relationships/chart" Target="../charts/chart102.xml"/><Relationship Id="rId5" Type="http://schemas.openxmlformats.org/officeDocument/2006/relationships/chart" Target="../charts/chart101.xml"/><Relationship Id="rId10" Type="http://schemas.openxmlformats.org/officeDocument/2006/relationships/image" Target="../media/image3.jpeg"/><Relationship Id="rId4" Type="http://schemas.openxmlformats.org/officeDocument/2006/relationships/chart" Target="../charts/chart100.xml"/><Relationship Id="rId9" Type="http://schemas.openxmlformats.org/officeDocument/2006/relationships/chart" Target="../charts/chart105.xml"/></Relationships>
</file>

<file path=xl/drawings/_rels/drawing17.xml.rels><?xml version="1.0" encoding="UTF-8" standalone="yes"?>
<Relationships xmlns="http://schemas.openxmlformats.org/package/2006/relationships"><Relationship Id="rId8" Type="http://schemas.openxmlformats.org/officeDocument/2006/relationships/chart" Target="../charts/chart113.xml"/><Relationship Id="rId3" Type="http://schemas.openxmlformats.org/officeDocument/2006/relationships/chart" Target="../charts/chart108.xml"/><Relationship Id="rId7" Type="http://schemas.openxmlformats.org/officeDocument/2006/relationships/chart" Target="../charts/chart112.xml"/><Relationship Id="rId2" Type="http://schemas.openxmlformats.org/officeDocument/2006/relationships/chart" Target="../charts/chart107.xml"/><Relationship Id="rId1" Type="http://schemas.openxmlformats.org/officeDocument/2006/relationships/chart" Target="../charts/chart106.xml"/><Relationship Id="rId6" Type="http://schemas.openxmlformats.org/officeDocument/2006/relationships/chart" Target="../charts/chart111.xml"/><Relationship Id="rId5" Type="http://schemas.openxmlformats.org/officeDocument/2006/relationships/chart" Target="../charts/chart110.xml"/><Relationship Id="rId10" Type="http://schemas.openxmlformats.org/officeDocument/2006/relationships/image" Target="../media/image3.jpeg"/><Relationship Id="rId4" Type="http://schemas.openxmlformats.org/officeDocument/2006/relationships/chart" Target="../charts/chart109.xml"/><Relationship Id="rId9" Type="http://schemas.openxmlformats.org/officeDocument/2006/relationships/chart" Target="../charts/chart114.xml"/></Relationships>
</file>

<file path=xl/drawings/_rels/drawing18.xml.rels><?xml version="1.0" encoding="UTF-8" standalone="yes"?>
<Relationships xmlns="http://schemas.openxmlformats.org/package/2006/relationships"><Relationship Id="rId8" Type="http://schemas.openxmlformats.org/officeDocument/2006/relationships/chart" Target="../charts/chart122.xml"/><Relationship Id="rId3" Type="http://schemas.openxmlformats.org/officeDocument/2006/relationships/chart" Target="../charts/chart117.xml"/><Relationship Id="rId7" Type="http://schemas.openxmlformats.org/officeDocument/2006/relationships/chart" Target="../charts/chart121.xml"/><Relationship Id="rId2" Type="http://schemas.openxmlformats.org/officeDocument/2006/relationships/chart" Target="../charts/chart116.xml"/><Relationship Id="rId1" Type="http://schemas.openxmlformats.org/officeDocument/2006/relationships/chart" Target="../charts/chart115.xml"/><Relationship Id="rId6" Type="http://schemas.openxmlformats.org/officeDocument/2006/relationships/chart" Target="../charts/chart120.xml"/><Relationship Id="rId5" Type="http://schemas.openxmlformats.org/officeDocument/2006/relationships/chart" Target="../charts/chart119.xml"/><Relationship Id="rId10" Type="http://schemas.openxmlformats.org/officeDocument/2006/relationships/image" Target="../media/image3.jpeg"/><Relationship Id="rId4" Type="http://schemas.openxmlformats.org/officeDocument/2006/relationships/chart" Target="../charts/chart118.xml"/><Relationship Id="rId9" Type="http://schemas.openxmlformats.org/officeDocument/2006/relationships/chart" Target="../charts/chart123.xml"/></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5.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10" Type="http://schemas.openxmlformats.org/officeDocument/2006/relationships/image" Target="../media/image6.jpeg"/><Relationship Id="rId4" Type="http://schemas.openxmlformats.org/officeDocument/2006/relationships/chart" Target="../charts/chart10.xml"/><Relationship Id="rId9"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8" Type="http://schemas.openxmlformats.org/officeDocument/2006/relationships/chart" Target="../charts/chart23.xml"/><Relationship Id="rId3" Type="http://schemas.openxmlformats.org/officeDocument/2006/relationships/chart" Target="../charts/chart18.xml"/><Relationship Id="rId7" Type="http://schemas.openxmlformats.org/officeDocument/2006/relationships/chart" Target="../charts/chart22.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10" Type="http://schemas.openxmlformats.org/officeDocument/2006/relationships/image" Target="../media/image3.jpeg"/><Relationship Id="rId4" Type="http://schemas.openxmlformats.org/officeDocument/2006/relationships/chart" Target="../charts/chart19.xml"/><Relationship Id="rId9" Type="http://schemas.openxmlformats.org/officeDocument/2006/relationships/chart" Target="../charts/chart24.xml"/></Relationships>
</file>

<file path=xl/drawings/_rels/drawing8.xml.rels><?xml version="1.0" encoding="UTF-8" standalone="yes"?>
<Relationships xmlns="http://schemas.openxmlformats.org/package/2006/relationships"><Relationship Id="rId8" Type="http://schemas.openxmlformats.org/officeDocument/2006/relationships/chart" Target="../charts/chart32.xml"/><Relationship Id="rId3" Type="http://schemas.openxmlformats.org/officeDocument/2006/relationships/chart" Target="../charts/chart27.xml"/><Relationship Id="rId7" Type="http://schemas.openxmlformats.org/officeDocument/2006/relationships/chart" Target="../charts/chart31.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10" Type="http://schemas.openxmlformats.org/officeDocument/2006/relationships/image" Target="../media/image3.jpeg"/><Relationship Id="rId4" Type="http://schemas.openxmlformats.org/officeDocument/2006/relationships/chart" Target="../charts/chart28.xml"/><Relationship Id="rId9" Type="http://schemas.openxmlformats.org/officeDocument/2006/relationships/chart" Target="../charts/chart33.xml"/></Relationships>
</file>

<file path=xl/drawings/_rels/drawing9.xml.rels><?xml version="1.0" encoding="UTF-8" standalone="yes"?>
<Relationships xmlns="http://schemas.openxmlformats.org/package/2006/relationships"><Relationship Id="rId8" Type="http://schemas.openxmlformats.org/officeDocument/2006/relationships/chart" Target="../charts/chart41.xml"/><Relationship Id="rId3" Type="http://schemas.openxmlformats.org/officeDocument/2006/relationships/chart" Target="../charts/chart36.xml"/><Relationship Id="rId7" Type="http://schemas.openxmlformats.org/officeDocument/2006/relationships/chart" Target="../charts/chart40.xml"/><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10" Type="http://schemas.openxmlformats.org/officeDocument/2006/relationships/image" Target="../media/image3.jpeg"/><Relationship Id="rId4" Type="http://schemas.openxmlformats.org/officeDocument/2006/relationships/chart" Target="../charts/chart37.xml"/><Relationship Id="rId9"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editAs="oneCell">
    <xdr:from>
      <xdr:col>0</xdr:col>
      <xdr:colOff>31059</xdr:colOff>
      <xdr:row>13</xdr:row>
      <xdr:rowOff>83517</xdr:rowOff>
    </xdr:from>
    <xdr:to>
      <xdr:col>0</xdr:col>
      <xdr:colOff>5021502</xdr:colOff>
      <xdr:row>13</xdr:row>
      <xdr:rowOff>3583727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059" y="5608017"/>
          <a:ext cx="4990443" cy="3500210"/>
        </a:xfrm>
        <a:prstGeom prst="rect">
          <a:avLst/>
        </a:prstGeom>
      </xdr:spPr>
    </xdr:pic>
    <xdr:clientData/>
  </xdr:twoCellAnchor>
  <xdr:twoCellAnchor editAs="oneCell">
    <xdr:from>
      <xdr:col>0</xdr:col>
      <xdr:colOff>182880</xdr:colOff>
      <xdr:row>10</xdr:row>
      <xdr:rowOff>63177</xdr:rowOff>
    </xdr:from>
    <xdr:to>
      <xdr:col>0</xdr:col>
      <xdr:colOff>4137660</xdr:colOff>
      <xdr:row>10</xdr:row>
      <xdr:rowOff>2845040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880" y="7225977"/>
          <a:ext cx="3954780" cy="278186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180975</xdr:colOff>
      <xdr:row>0</xdr:row>
      <xdr:rowOff>59808</xdr:rowOff>
    </xdr:from>
    <xdr:to>
      <xdr:col>2</xdr:col>
      <xdr:colOff>333375</xdr:colOff>
      <xdr:row>4</xdr:row>
      <xdr:rowOff>295275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972175" y="59808"/>
          <a:ext cx="762000" cy="110224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23</xdr:row>
      <xdr:rowOff>0</xdr:rowOff>
    </xdr:from>
    <xdr:to>
      <xdr:col>7</xdr:col>
      <xdr:colOff>1</xdr:colOff>
      <xdr:row>41</xdr:row>
      <xdr:rowOff>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23</xdr:row>
      <xdr:rowOff>0</xdr:rowOff>
    </xdr:from>
    <xdr:to>
      <xdr:col>12</xdr:col>
      <xdr:colOff>1</xdr:colOff>
      <xdr:row>41</xdr:row>
      <xdr:rowOff>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23</xdr:row>
      <xdr:rowOff>0</xdr:rowOff>
    </xdr:from>
    <xdr:to>
      <xdr:col>17</xdr:col>
      <xdr:colOff>0</xdr:colOff>
      <xdr:row>41</xdr:row>
      <xdr:rowOff>0</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41</xdr:row>
      <xdr:rowOff>0</xdr:rowOff>
    </xdr:from>
    <xdr:to>
      <xdr:col>7</xdr:col>
      <xdr:colOff>1</xdr:colOff>
      <xdr:row>59</xdr:row>
      <xdr:rowOff>0</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xdr:colOff>
      <xdr:row>41</xdr:row>
      <xdr:rowOff>0</xdr:rowOff>
    </xdr:from>
    <xdr:to>
      <xdr:col>12</xdr:col>
      <xdr:colOff>1</xdr:colOff>
      <xdr:row>59</xdr:row>
      <xdr:rowOff>0</xdr:rowOff>
    </xdr:to>
    <xdr:graphicFrame macro="">
      <xdr:nvGraphicFramePr>
        <xdr:cNvPr id="6" name="Chart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0</xdr:rowOff>
    </xdr:from>
    <xdr:to>
      <xdr:col>17</xdr:col>
      <xdr:colOff>0</xdr:colOff>
      <xdr:row>59</xdr:row>
      <xdr:rowOff>0</xdr:rowOff>
    </xdr:to>
    <xdr:graphicFrame macro="">
      <xdr:nvGraphicFramePr>
        <xdr:cNvPr id="7" name="Chart 6">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59</xdr:row>
      <xdr:rowOff>0</xdr:rowOff>
    </xdr:from>
    <xdr:to>
      <xdr:col>7</xdr:col>
      <xdr:colOff>1</xdr:colOff>
      <xdr:row>77</xdr:row>
      <xdr:rowOff>0</xdr:rowOff>
    </xdr:to>
    <xdr:graphicFrame macro="">
      <xdr:nvGraphicFramePr>
        <xdr:cNvPr id="8" name="Chart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xdr:colOff>
      <xdr:row>59</xdr:row>
      <xdr:rowOff>0</xdr:rowOff>
    </xdr:from>
    <xdr:to>
      <xdr:col>12</xdr:col>
      <xdr:colOff>1</xdr:colOff>
      <xdr:row>77</xdr:row>
      <xdr:rowOff>0</xdr:rowOff>
    </xdr:to>
    <xdr:graphicFrame macro="">
      <xdr:nvGraphicFramePr>
        <xdr:cNvPr id="9" name="Chart 8">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59</xdr:row>
      <xdr:rowOff>0</xdr:rowOff>
    </xdr:from>
    <xdr:to>
      <xdr:col>17</xdr:col>
      <xdr:colOff>0</xdr:colOff>
      <xdr:row>77</xdr:row>
      <xdr:rowOff>0</xdr:rowOff>
    </xdr:to>
    <xdr:graphicFrame macro="">
      <xdr:nvGraphicFramePr>
        <xdr:cNvPr id="10" name="Chart 9">
          <a:extLst>
            <a:ext uri="{FF2B5EF4-FFF2-40B4-BE49-F238E27FC236}">
              <a16:creationId xmlns:a16="http://schemas.microsoft.com/office/drawing/2014/main" id="{00000000-0008-0000-0A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119066</xdr:colOff>
      <xdr:row>17</xdr:row>
      <xdr:rowOff>122481</xdr:rowOff>
    </xdr:from>
    <xdr:to>
      <xdr:col>16</xdr:col>
      <xdr:colOff>219607</xdr:colOff>
      <xdr:row>74</xdr:row>
      <xdr:rowOff>48949</xdr:rowOff>
    </xdr:to>
    <xdr:grpSp>
      <xdr:nvGrpSpPr>
        <xdr:cNvPr id="11" name="Group 16">
          <a:extLst>
            <a:ext uri="{FF2B5EF4-FFF2-40B4-BE49-F238E27FC236}">
              <a16:creationId xmlns:a16="http://schemas.microsoft.com/office/drawing/2014/main" id="{00000000-0008-0000-0A00-00000B000000}"/>
            </a:ext>
          </a:extLst>
        </xdr:cNvPr>
        <xdr:cNvGrpSpPr/>
      </xdr:nvGrpSpPr>
      <xdr:grpSpPr>
        <a:xfrm>
          <a:off x="119066" y="3151431"/>
          <a:ext cx="9854141" cy="9156193"/>
          <a:chOff x="238126" y="2825199"/>
          <a:chExt cx="9854141" cy="9699118"/>
        </a:xfrm>
      </xdr:grpSpPr>
      <xdr:cxnSp macro="">
        <xdr:nvCxnSpPr>
          <xdr:cNvPr id="12" name="Straight Arrow Connector 11">
            <a:extLst>
              <a:ext uri="{FF2B5EF4-FFF2-40B4-BE49-F238E27FC236}">
                <a16:creationId xmlns:a16="http://schemas.microsoft.com/office/drawing/2014/main" id="{00000000-0008-0000-0A00-00000C000000}"/>
              </a:ext>
            </a:extLst>
          </xdr:cNvPr>
          <xdr:cNvCxnSpPr/>
        </xdr:nvCxnSpPr>
        <xdr:spPr>
          <a:xfrm flipV="1">
            <a:off x="1716616" y="3083983"/>
            <a:ext cx="8375651" cy="0"/>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3" name="Straight Arrow Connector 13">
            <a:extLst>
              <a:ext uri="{FF2B5EF4-FFF2-40B4-BE49-F238E27FC236}">
                <a16:creationId xmlns:a16="http://schemas.microsoft.com/office/drawing/2014/main" id="{00000000-0008-0000-0A00-00000D000000}"/>
              </a:ext>
            </a:extLst>
          </xdr:cNvPr>
          <xdr:cNvCxnSpPr/>
        </xdr:nvCxnSpPr>
        <xdr:spPr>
          <a:xfrm>
            <a:off x="486833" y="3801533"/>
            <a:ext cx="0" cy="8722784"/>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 name="TextBox 14">
            <a:extLst>
              <a:ext uri="{FF2B5EF4-FFF2-40B4-BE49-F238E27FC236}">
                <a16:creationId xmlns:a16="http://schemas.microsoft.com/office/drawing/2014/main" id="{00000000-0008-0000-0A00-00000E000000}"/>
              </a:ext>
            </a:extLst>
          </xdr:cNvPr>
          <xdr:cNvSpPr txBox="1"/>
        </xdr:nvSpPr>
        <xdr:spPr>
          <a:xfrm rot="16200000">
            <a:off x="-799555" y="7571824"/>
            <a:ext cx="2663795" cy="588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 of recycling at end-of-life</a:t>
            </a:r>
          </a:p>
        </xdr:txBody>
      </xdr:sp>
      <xdr:sp macro="" textlink="">
        <xdr:nvSpPr>
          <xdr:cNvPr id="15" name="TextBox 15">
            <a:extLst>
              <a:ext uri="{FF2B5EF4-FFF2-40B4-BE49-F238E27FC236}">
                <a16:creationId xmlns:a16="http://schemas.microsoft.com/office/drawing/2014/main" id="{00000000-0008-0000-0A00-00000F000000}"/>
              </a:ext>
            </a:extLst>
          </xdr:cNvPr>
          <xdr:cNvSpPr txBox="1"/>
        </xdr:nvSpPr>
        <xdr:spPr>
          <a:xfrm>
            <a:off x="4496345" y="2825199"/>
            <a:ext cx="2663795" cy="597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Increased content of recycled material</a:t>
            </a:r>
          </a:p>
        </xdr:txBody>
      </xdr:sp>
    </xdr:grpSp>
    <xdr:clientData/>
  </xdr:twoCellAnchor>
  <xdr:twoCellAnchor editAs="oneCell">
    <xdr:from>
      <xdr:col>15</xdr:col>
      <xdr:colOff>0</xdr:colOff>
      <xdr:row>1</xdr:row>
      <xdr:rowOff>0</xdr:rowOff>
    </xdr:from>
    <xdr:to>
      <xdr:col>16</xdr:col>
      <xdr:colOff>152400</xdr:colOff>
      <xdr:row>6</xdr:row>
      <xdr:rowOff>178317</xdr:rowOff>
    </xdr:to>
    <xdr:pic>
      <xdr:nvPicPr>
        <xdr:cNvPr id="17" name="Picture 16">
          <a:extLst>
            <a:ext uri="{FF2B5EF4-FFF2-40B4-BE49-F238E27FC236}">
              <a16:creationId xmlns:a16="http://schemas.microsoft.com/office/drawing/2014/main" id="{00000000-0008-0000-0A00-000011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144000" y="161925"/>
          <a:ext cx="762000" cy="11022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23</xdr:row>
      <xdr:rowOff>0</xdr:rowOff>
    </xdr:from>
    <xdr:to>
      <xdr:col>7</xdr:col>
      <xdr:colOff>1</xdr:colOff>
      <xdr:row>41</xdr:row>
      <xdr:rowOff>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23</xdr:row>
      <xdr:rowOff>0</xdr:rowOff>
    </xdr:from>
    <xdr:to>
      <xdr:col>12</xdr:col>
      <xdr:colOff>1</xdr:colOff>
      <xdr:row>41</xdr:row>
      <xdr:rowOff>0</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23</xdr:row>
      <xdr:rowOff>0</xdr:rowOff>
    </xdr:from>
    <xdr:to>
      <xdr:col>17</xdr:col>
      <xdr:colOff>0</xdr:colOff>
      <xdr:row>41</xdr:row>
      <xdr:rowOff>0</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41</xdr:row>
      <xdr:rowOff>0</xdr:rowOff>
    </xdr:from>
    <xdr:to>
      <xdr:col>7</xdr:col>
      <xdr:colOff>1</xdr:colOff>
      <xdr:row>59</xdr:row>
      <xdr:rowOff>0</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xdr:colOff>
      <xdr:row>41</xdr:row>
      <xdr:rowOff>0</xdr:rowOff>
    </xdr:from>
    <xdr:to>
      <xdr:col>12</xdr:col>
      <xdr:colOff>1</xdr:colOff>
      <xdr:row>59</xdr:row>
      <xdr:rowOff>0</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0</xdr:rowOff>
    </xdr:from>
    <xdr:to>
      <xdr:col>17</xdr:col>
      <xdr:colOff>0</xdr:colOff>
      <xdr:row>59</xdr:row>
      <xdr:rowOff>0</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59</xdr:row>
      <xdr:rowOff>0</xdr:rowOff>
    </xdr:from>
    <xdr:to>
      <xdr:col>7</xdr:col>
      <xdr:colOff>1</xdr:colOff>
      <xdr:row>77</xdr:row>
      <xdr:rowOff>0</xdr:rowOff>
    </xdr:to>
    <xdr:graphicFrame macro="">
      <xdr:nvGraphicFramePr>
        <xdr:cNvPr id="8" name="Chart 7">
          <a:extLst>
            <a:ext uri="{FF2B5EF4-FFF2-40B4-BE49-F238E27FC236}">
              <a16:creationId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xdr:colOff>
      <xdr:row>59</xdr:row>
      <xdr:rowOff>0</xdr:rowOff>
    </xdr:from>
    <xdr:to>
      <xdr:col>12</xdr:col>
      <xdr:colOff>1</xdr:colOff>
      <xdr:row>77</xdr:row>
      <xdr:rowOff>0</xdr:rowOff>
    </xdr:to>
    <xdr:graphicFrame macro="">
      <xdr:nvGraphicFramePr>
        <xdr:cNvPr id="9" name="Chart 8">
          <a:extLst>
            <a:ext uri="{FF2B5EF4-FFF2-40B4-BE49-F238E27FC236}">
              <a16:creationId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59</xdr:row>
      <xdr:rowOff>0</xdr:rowOff>
    </xdr:from>
    <xdr:to>
      <xdr:col>17</xdr:col>
      <xdr:colOff>0</xdr:colOff>
      <xdr:row>77</xdr:row>
      <xdr:rowOff>0</xdr:rowOff>
    </xdr:to>
    <xdr:graphicFrame macro="">
      <xdr:nvGraphicFramePr>
        <xdr:cNvPr id="10" name="Chart 9">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119066</xdr:colOff>
      <xdr:row>17</xdr:row>
      <xdr:rowOff>122481</xdr:rowOff>
    </xdr:from>
    <xdr:to>
      <xdr:col>16</xdr:col>
      <xdr:colOff>219607</xdr:colOff>
      <xdr:row>74</xdr:row>
      <xdr:rowOff>48949</xdr:rowOff>
    </xdr:to>
    <xdr:grpSp>
      <xdr:nvGrpSpPr>
        <xdr:cNvPr id="11" name="Group 16">
          <a:extLst>
            <a:ext uri="{FF2B5EF4-FFF2-40B4-BE49-F238E27FC236}">
              <a16:creationId xmlns:a16="http://schemas.microsoft.com/office/drawing/2014/main" id="{00000000-0008-0000-0B00-00000B000000}"/>
            </a:ext>
          </a:extLst>
        </xdr:cNvPr>
        <xdr:cNvGrpSpPr/>
      </xdr:nvGrpSpPr>
      <xdr:grpSpPr>
        <a:xfrm>
          <a:off x="119066" y="3151431"/>
          <a:ext cx="9854141" cy="9156193"/>
          <a:chOff x="238126" y="2825199"/>
          <a:chExt cx="9854141" cy="9699118"/>
        </a:xfrm>
      </xdr:grpSpPr>
      <xdr:cxnSp macro="">
        <xdr:nvCxnSpPr>
          <xdr:cNvPr id="12" name="Straight Arrow Connector 11">
            <a:extLst>
              <a:ext uri="{FF2B5EF4-FFF2-40B4-BE49-F238E27FC236}">
                <a16:creationId xmlns:a16="http://schemas.microsoft.com/office/drawing/2014/main" id="{00000000-0008-0000-0B00-00000C000000}"/>
              </a:ext>
            </a:extLst>
          </xdr:cNvPr>
          <xdr:cNvCxnSpPr/>
        </xdr:nvCxnSpPr>
        <xdr:spPr>
          <a:xfrm flipV="1">
            <a:off x="1716616" y="3083983"/>
            <a:ext cx="8375651" cy="0"/>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3" name="Straight Arrow Connector 13">
            <a:extLst>
              <a:ext uri="{FF2B5EF4-FFF2-40B4-BE49-F238E27FC236}">
                <a16:creationId xmlns:a16="http://schemas.microsoft.com/office/drawing/2014/main" id="{00000000-0008-0000-0B00-00000D000000}"/>
              </a:ext>
            </a:extLst>
          </xdr:cNvPr>
          <xdr:cNvCxnSpPr/>
        </xdr:nvCxnSpPr>
        <xdr:spPr>
          <a:xfrm>
            <a:off x="486833" y="3801533"/>
            <a:ext cx="0" cy="8722784"/>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 name="TextBox 14">
            <a:extLst>
              <a:ext uri="{FF2B5EF4-FFF2-40B4-BE49-F238E27FC236}">
                <a16:creationId xmlns:a16="http://schemas.microsoft.com/office/drawing/2014/main" id="{00000000-0008-0000-0B00-00000E000000}"/>
              </a:ext>
            </a:extLst>
          </xdr:cNvPr>
          <xdr:cNvSpPr txBox="1"/>
        </xdr:nvSpPr>
        <xdr:spPr>
          <a:xfrm rot="16200000">
            <a:off x="-799555" y="7571824"/>
            <a:ext cx="2663795" cy="588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 of recycling at end-of-life</a:t>
            </a:r>
          </a:p>
        </xdr:txBody>
      </xdr:sp>
      <xdr:sp macro="" textlink="">
        <xdr:nvSpPr>
          <xdr:cNvPr id="15" name="TextBox 15">
            <a:extLst>
              <a:ext uri="{FF2B5EF4-FFF2-40B4-BE49-F238E27FC236}">
                <a16:creationId xmlns:a16="http://schemas.microsoft.com/office/drawing/2014/main" id="{00000000-0008-0000-0B00-00000F000000}"/>
              </a:ext>
            </a:extLst>
          </xdr:cNvPr>
          <xdr:cNvSpPr txBox="1"/>
        </xdr:nvSpPr>
        <xdr:spPr>
          <a:xfrm>
            <a:off x="4496345" y="2825199"/>
            <a:ext cx="2663795" cy="597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Increased content of recycled material</a:t>
            </a:r>
          </a:p>
        </xdr:txBody>
      </xdr:sp>
    </xdr:grpSp>
    <xdr:clientData/>
  </xdr:twoCellAnchor>
  <xdr:twoCellAnchor editAs="oneCell">
    <xdr:from>
      <xdr:col>15</xdr:col>
      <xdr:colOff>0</xdr:colOff>
      <xdr:row>1</xdr:row>
      <xdr:rowOff>0</xdr:rowOff>
    </xdr:from>
    <xdr:to>
      <xdr:col>16</xdr:col>
      <xdr:colOff>152400</xdr:colOff>
      <xdr:row>6</xdr:row>
      <xdr:rowOff>178317</xdr:rowOff>
    </xdr:to>
    <xdr:pic>
      <xdr:nvPicPr>
        <xdr:cNvPr id="17" name="Picture 16">
          <a:extLst>
            <a:ext uri="{FF2B5EF4-FFF2-40B4-BE49-F238E27FC236}">
              <a16:creationId xmlns:a16="http://schemas.microsoft.com/office/drawing/2014/main" id="{00000000-0008-0000-0B00-000011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144000" y="161925"/>
          <a:ext cx="762000" cy="110224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23</xdr:row>
      <xdr:rowOff>0</xdr:rowOff>
    </xdr:from>
    <xdr:to>
      <xdr:col>7</xdr:col>
      <xdr:colOff>1</xdr:colOff>
      <xdr:row>41</xdr:row>
      <xdr:rowOff>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23</xdr:row>
      <xdr:rowOff>0</xdr:rowOff>
    </xdr:from>
    <xdr:to>
      <xdr:col>12</xdr:col>
      <xdr:colOff>1</xdr:colOff>
      <xdr:row>41</xdr:row>
      <xdr:rowOff>0</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23</xdr:row>
      <xdr:rowOff>0</xdr:rowOff>
    </xdr:from>
    <xdr:to>
      <xdr:col>17</xdr:col>
      <xdr:colOff>0</xdr:colOff>
      <xdr:row>41</xdr:row>
      <xdr:rowOff>0</xdr:rowOff>
    </xdr:to>
    <xdr:graphicFrame macro="">
      <xdr:nvGraphicFramePr>
        <xdr:cNvPr id="4" name="Chart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41</xdr:row>
      <xdr:rowOff>0</xdr:rowOff>
    </xdr:from>
    <xdr:to>
      <xdr:col>7</xdr:col>
      <xdr:colOff>1</xdr:colOff>
      <xdr:row>59</xdr:row>
      <xdr:rowOff>0</xdr:rowOff>
    </xdr:to>
    <xdr:graphicFrame macro="">
      <xdr:nvGraphicFramePr>
        <xdr:cNvPr id="5" name="Chart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xdr:colOff>
      <xdr:row>41</xdr:row>
      <xdr:rowOff>0</xdr:rowOff>
    </xdr:from>
    <xdr:to>
      <xdr:col>12</xdr:col>
      <xdr:colOff>1</xdr:colOff>
      <xdr:row>59</xdr:row>
      <xdr:rowOff>0</xdr:rowOff>
    </xdr:to>
    <xdr:graphicFrame macro="">
      <xdr:nvGraphicFramePr>
        <xdr:cNvPr id="6" name="Chart 5">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0</xdr:rowOff>
    </xdr:from>
    <xdr:to>
      <xdr:col>17</xdr:col>
      <xdr:colOff>0</xdr:colOff>
      <xdr:row>59</xdr:row>
      <xdr:rowOff>0</xdr:rowOff>
    </xdr:to>
    <xdr:graphicFrame macro="">
      <xdr:nvGraphicFramePr>
        <xdr:cNvPr id="7" name="Chart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59</xdr:row>
      <xdr:rowOff>0</xdr:rowOff>
    </xdr:from>
    <xdr:to>
      <xdr:col>7</xdr:col>
      <xdr:colOff>1</xdr:colOff>
      <xdr:row>77</xdr:row>
      <xdr:rowOff>0</xdr:rowOff>
    </xdr:to>
    <xdr:graphicFrame macro="">
      <xdr:nvGraphicFramePr>
        <xdr:cNvPr id="8" name="Chart 7">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xdr:colOff>
      <xdr:row>59</xdr:row>
      <xdr:rowOff>0</xdr:rowOff>
    </xdr:from>
    <xdr:to>
      <xdr:col>12</xdr:col>
      <xdr:colOff>1</xdr:colOff>
      <xdr:row>77</xdr:row>
      <xdr:rowOff>0</xdr:rowOff>
    </xdr:to>
    <xdr:graphicFrame macro="">
      <xdr:nvGraphicFramePr>
        <xdr:cNvPr id="9" name="Chart 8">
          <a:extLst>
            <a:ext uri="{FF2B5EF4-FFF2-40B4-BE49-F238E27FC236}">
              <a16:creationId xmlns:a16="http://schemas.microsoft.com/office/drawing/2014/main" id="{00000000-0008-0000-0C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59</xdr:row>
      <xdr:rowOff>0</xdr:rowOff>
    </xdr:from>
    <xdr:to>
      <xdr:col>17</xdr:col>
      <xdr:colOff>0</xdr:colOff>
      <xdr:row>77</xdr:row>
      <xdr:rowOff>0</xdr:rowOff>
    </xdr:to>
    <xdr:graphicFrame macro="">
      <xdr:nvGraphicFramePr>
        <xdr:cNvPr id="10" name="Chart 9">
          <a:extLst>
            <a:ext uri="{FF2B5EF4-FFF2-40B4-BE49-F238E27FC236}">
              <a16:creationId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119066</xdr:colOff>
      <xdr:row>17</xdr:row>
      <xdr:rowOff>122481</xdr:rowOff>
    </xdr:from>
    <xdr:to>
      <xdr:col>16</xdr:col>
      <xdr:colOff>219607</xdr:colOff>
      <xdr:row>74</xdr:row>
      <xdr:rowOff>48949</xdr:rowOff>
    </xdr:to>
    <xdr:grpSp>
      <xdr:nvGrpSpPr>
        <xdr:cNvPr id="11" name="Group 16">
          <a:extLst>
            <a:ext uri="{FF2B5EF4-FFF2-40B4-BE49-F238E27FC236}">
              <a16:creationId xmlns:a16="http://schemas.microsoft.com/office/drawing/2014/main" id="{00000000-0008-0000-0C00-00000B000000}"/>
            </a:ext>
          </a:extLst>
        </xdr:cNvPr>
        <xdr:cNvGrpSpPr/>
      </xdr:nvGrpSpPr>
      <xdr:grpSpPr>
        <a:xfrm>
          <a:off x="119066" y="3151431"/>
          <a:ext cx="9854141" cy="9156193"/>
          <a:chOff x="238126" y="2825199"/>
          <a:chExt cx="9854141" cy="9699118"/>
        </a:xfrm>
      </xdr:grpSpPr>
      <xdr:cxnSp macro="">
        <xdr:nvCxnSpPr>
          <xdr:cNvPr id="12" name="Straight Arrow Connector 11">
            <a:extLst>
              <a:ext uri="{FF2B5EF4-FFF2-40B4-BE49-F238E27FC236}">
                <a16:creationId xmlns:a16="http://schemas.microsoft.com/office/drawing/2014/main" id="{00000000-0008-0000-0C00-00000C000000}"/>
              </a:ext>
            </a:extLst>
          </xdr:cNvPr>
          <xdr:cNvCxnSpPr/>
        </xdr:nvCxnSpPr>
        <xdr:spPr>
          <a:xfrm flipV="1">
            <a:off x="1716616" y="3083983"/>
            <a:ext cx="8375651" cy="0"/>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3" name="Straight Arrow Connector 13">
            <a:extLst>
              <a:ext uri="{FF2B5EF4-FFF2-40B4-BE49-F238E27FC236}">
                <a16:creationId xmlns:a16="http://schemas.microsoft.com/office/drawing/2014/main" id="{00000000-0008-0000-0C00-00000D000000}"/>
              </a:ext>
            </a:extLst>
          </xdr:cNvPr>
          <xdr:cNvCxnSpPr/>
        </xdr:nvCxnSpPr>
        <xdr:spPr>
          <a:xfrm>
            <a:off x="486833" y="3801533"/>
            <a:ext cx="0" cy="8722784"/>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 name="TextBox 14">
            <a:extLst>
              <a:ext uri="{FF2B5EF4-FFF2-40B4-BE49-F238E27FC236}">
                <a16:creationId xmlns:a16="http://schemas.microsoft.com/office/drawing/2014/main" id="{00000000-0008-0000-0C00-00000E000000}"/>
              </a:ext>
            </a:extLst>
          </xdr:cNvPr>
          <xdr:cNvSpPr txBox="1"/>
        </xdr:nvSpPr>
        <xdr:spPr>
          <a:xfrm rot="16200000">
            <a:off x="-799555" y="7571824"/>
            <a:ext cx="2663795" cy="588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 of recycling at end-of-life</a:t>
            </a:r>
          </a:p>
        </xdr:txBody>
      </xdr:sp>
      <xdr:sp macro="" textlink="">
        <xdr:nvSpPr>
          <xdr:cNvPr id="15" name="TextBox 15">
            <a:extLst>
              <a:ext uri="{FF2B5EF4-FFF2-40B4-BE49-F238E27FC236}">
                <a16:creationId xmlns:a16="http://schemas.microsoft.com/office/drawing/2014/main" id="{00000000-0008-0000-0C00-00000F000000}"/>
              </a:ext>
            </a:extLst>
          </xdr:cNvPr>
          <xdr:cNvSpPr txBox="1"/>
        </xdr:nvSpPr>
        <xdr:spPr>
          <a:xfrm>
            <a:off x="4496345" y="2825199"/>
            <a:ext cx="2663795" cy="597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Increased content of recycled material</a:t>
            </a:r>
          </a:p>
        </xdr:txBody>
      </xdr:sp>
    </xdr:grpSp>
    <xdr:clientData/>
  </xdr:twoCellAnchor>
  <xdr:twoCellAnchor editAs="oneCell">
    <xdr:from>
      <xdr:col>15</xdr:col>
      <xdr:colOff>0</xdr:colOff>
      <xdr:row>1</xdr:row>
      <xdr:rowOff>0</xdr:rowOff>
    </xdr:from>
    <xdr:to>
      <xdr:col>16</xdr:col>
      <xdr:colOff>152400</xdr:colOff>
      <xdr:row>6</xdr:row>
      <xdr:rowOff>178317</xdr:rowOff>
    </xdr:to>
    <xdr:pic>
      <xdr:nvPicPr>
        <xdr:cNvPr id="17" name="Picture 16">
          <a:extLst>
            <a:ext uri="{FF2B5EF4-FFF2-40B4-BE49-F238E27FC236}">
              <a16:creationId xmlns:a16="http://schemas.microsoft.com/office/drawing/2014/main" id="{00000000-0008-0000-0C00-000011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144000" y="161925"/>
          <a:ext cx="762000" cy="110224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23</xdr:row>
      <xdr:rowOff>0</xdr:rowOff>
    </xdr:from>
    <xdr:to>
      <xdr:col>7</xdr:col>
      <xdr:colOff>1</xdr:colOff>
      <xdr:row>41</xdr:row>
      <xdr:rowOff>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23</xdr:row>
      <xdr:rowOff>0</xdr:rowOff>
    </xdr:from>
    <xdr:to>
      <xdr:col>12</xdr:col>
      <xdr:colOff>1</xdr:colOff>
      <xdr:row>41</xdr:row>
      <xdr:rowOff>0</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23</xdr:row>
      <xdr:rowOff>0</xdr:rowOff>
    </xdr:from>
    <xdr:to>
      <xdr:col>17</xdr:col>
      <xdr:colOff>0</xdr:colOff>
      <xdr:row>41</xdr:row>
      <xdr:rowOff>0</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41</xdr:row>
      <xdr:rowOff>0</xdr:rowOff>
    </xdr:from>
    <xdr:to>
      <xdr:col>7</xdr:col>
      <xdr:colOff>1</xdr:colOff>
      <xdr:row>59</xdr:row>
      <xdr:rowOff>0</xdr:rowOff>
    </xdr:to>
    <xdr:graphicFrame macro="">
      <xdr:nvGraphicFramePr>
        <xdr:cNvPr id="5" name="Chart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xdr:colOff>
      <xdr:row>41</xdr:row>
      <xdr:rowOff>0</xdr:rowOff>
    </xdr:from>
    <xdr:to>
      <xdr:col>12</xdr:col>
      <xdr:colOff>1</xdr:colOff>
      <xdr:row>59</xdr:row>
      <xdr:rowOff>0</xdr:rowOff>
    </xdr:to>
    <xdr:graphicFrame macro="">
      <xdr:nvGraphicFramePr>
        <xdr:cNvPr id="6" name="Chart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0</xdr:rowOff>
    </xdr:from>
    <xdr:to>
      <xdr:col>17</xdr:col>
      <xdr:colOff>0</xdr:colOff>
      <xdr:row>59</xdr:row>
      <xdr:rowOff>0</xdr:rowOff>
    </xdr:to>
    <xdr:graphicFrame macro="">
      <xdr:nvGraphicFramePr>
        <xdr:cNvPr id="7" name="Chart 6">
          <a:extLst>
            <a:ext uri="{FF2B5EF4-FFF2-40B4-BE49-F238E27FC236}">
              <a16:creationId xmlns:a16="http://schemas.microsoft.com/office/drawing/2014/main"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59</xdr:row>
      <xdr:rowOff>0</xdr:rowOff>
    </xdr:from>
    <xdr:to>
      <xdr:col>7</xdr:col>
      <xdr:colOff>1</xdr:colOff>
      <xdr:row>77</xdr:row>
      <xdr:rowOff>0</xdr:rowOff>
    </xdr:to>
    <xdr:graphicFrame macro="">
      <xdr:nvGraphicFramePr>
        <xdr:cNvPr id="8" name="Chart 7">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xdr:colOff>
      <xdr:row>59</xdr:row>
      <xdr:rowOff>0</xdr:rowOff>
    </xdr:from>
    <xdr:to>
      <xdr:col>12</xdr:col>
      <xdr:colOff>1</xdr:colOff>
      <xdr:row>77</xdr:row>
      <xdr:rowOff>0</xdr:rowOff>
    </xdr:to>
    <xdr:graphicFrame macro="">
      <xdr:nvGraphicFramePr>
        <xdr:cNvPr id="9" name="Chart 8">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59</xdr:row>
      <xdr:rowOff>0</xdr:rowOff>
    </xdr:from>
    <xdr:to>
      <xdr:col>17</xdr:col>
      <xdr:colOff>0</xdr:colOff>
      <xdr:row>77</xdr:row>
      <xdr:rowOff>0</xdr:rowOff>
    </xdr:to>
    <xdr:graphicFrame macro="">
      <xdr:nvGraphicFramePr>
        <xdr:cNvPr id="10" name="Chart 9">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119066</xdr:colOff>
      <xdr:row>17</xdr:row>
      <xdr:rowOff>122481</xdr:rowOff>
    </xdr:from>
    <xdr:to>
      <xdr:col>16</xdr:col>
      <xdr:colOff>219607</xdr:colOff>
      <xdr:row>74</xdr:row>
      <xdr:rowOff>48949</xdr:rowOff>
    </xdr:to>
    <xdr:grpSp>
      <xdr:nvGrpSpPr>
        <xdr:cNvPr id="11" name="Group 16">
          <a:extLst>
            <a:ext uri="{FF2B5EF4-FFF2-40B4-BE49-F238E27FC236}">
              <a16:creationId xmlns:a16="http://schemas.microsoft.com/office/drawing/2014/main" id="{00000000-0008-0000-0D00-00000B000000}"/>
            </a:ext>
          </a:extLst>
        </xdr:cNvPr>
        <xdr:cNvGrpSpPr/>
      </xdr:nvGrpSpPr>
      <xdr:grpSpPr>
        <a:xfrm>
          <a:off x="119066" y="3151431"/>
          <a:ext cx="9854141" cy="9156193"/>
          <a:chOff x="238126" y="2825199"/>
          <a:chExt cx="9854141" cy="9699118"/>
        </a:xfrm>
      </xdr:grpSpPr>
      <xdr:cxnSp macro="">
        <xdr:nvCxnSpPr>
          <xdr:cNvPr id="12" name="Straight Arrow Connector 11">
            <a:extLst>
              <a:ext uri="{FF2B5EF4-FFF2-40B4-BE49-F238E27FC236}">
                <a16:creationId xmlns:a16="http://schemas.microsoft.com/office/drawing/2014/main" id="{00000000-0008-0000-0D00-00000C000000}"/>
              </a:ext>
            </a:extLst>
          </xdr:cNvPr>
          <xdr:cNvCxnSpPr/>
        </xdr:nvCxnSpPr>
        <xdr:spPr>
          <a:xfrm flipV="1">
            <a:off x="1716616" y="3083983"/>
            <a:ext cx="8375651" cy="0"/>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3" name="Straight Arrow Connector 13">
            <a:extLst>
              <a:ext uri="{FF2B5EF4-FFF2-40B4-BE49-F238E27FC236}">
                <a16:creationId xmlns:a16="http://schemas.microsoft.com/office/drawing/2014/main" id="{00000000-0008-0000-0D00-00000D000000}"/>
              </a:ext>
            </a:extLst>
          </xdr:cNvPr>
          <xdr:cNvCxnSpPr/>
        </xdr:nvCxnSpPr>
        <xdr:spPr>
          <a:xfrm>
            <a:off x="486833" y="3801533"/>
            <a:ext cx="0" cy="8722784"/>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 name="TextBox 14">
            <a:extLst>
              <a:ext uri="{FF2B5EF4-FFF2-40B4-BE49-F238E27FC236}">
                <a16:creationId xmlns:a16="http://schemas.microsoft.com/office/drawing/2014/main" id="{00000000-0008-0000-0D00-00000E000000}"/>
              </a:ext>
            </a:extLst>
          </xdr:cNvPr>
          <xdr:cNvSpPr txBox="1"/>
        </xdr:nvSpPr>
        <xdr:spPr>
          <a:xfrm rot="16200000">
            <a:off x="-799555" y="7571824"/>
            <a:ext cx="2663795" cy="588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 of recycling at end-of-life</a:t>
            </a:r>
          </a:p>
        </xdr:txBody>
      </xdr:sp>
      <xdr:sp macro="" textlink="">
        <xdr:nvSpPr>
          <xdr:cNvPr id="15" name="TextBox 15">
            <a:extLst>
              <a:ext uri="{FF2B5EF4-FFF2-40B4-BE49-F238E27FC236}">
                <a16:creationId xmlns:a16="http://schemas.microsoft.com/office/drawing/2014/main" id="{00000000-0008-0000-0D00-00000F000000}"/>
              </a:ext>
            </a:extLst>
          </xdr:cNvPr>
          <xdr:cNvSpPr txBox="1"/>
        </xdr:nvSpPr>
        <xdr:spPr>
          <a:xfrm>
            <a:off x="4496345" y="2825199"/>
            <a:ext cx="2663795" cy="597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Increased content of recycled material</a:t>
            </a:r>
          </a:p>
        </xdr:txBody>
      </xdr:sp>
    </xdr:grpSp>
    <xdr:clientData/>
  </xdr:twoCellAnchor>
  <xdr:twoCellAnchor editAs="oneCell">
    <xdr:from>
      <xdr:col>15</xdr:col>
      <xdr:colOff>0</xdr:colOff>
      <xdr:row>1</xdr:row>
      <xdr:rowOff>0</xdr:rowOff>
    </xdr:from>
    <xdr:to>
      <xdr:col>16</xdr:col>
      <xdr:colOff>152400</xdr:colOff>
      <xdr:row>6</xdr:row>
      <xdr:rowOff>178317</xdr:rowOff>
    </xdr:to>
    <xdr:pic>
      <xdr:nvPicPr>
        <xdr:cNvPr id="17" name="Picture 16">
          <a:extLst>
            <a:ext uri="{FF2B5EF4-FFF2-40B4-BE49-F238E27FC236}">
              <a16:creationId xmlns:a16="http://schemas.microsoft.com/office/drawing/2014/main" id="{00000000-0008-0000-0D00-000011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144000" y="161925"/>
          <a:ext cx="762000" cy="110224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23</xdr:row>
      <xdr:rowOff>0</xdr:rowOff>
    </xdr:from>
    <xdr:to>
      <xdr:col>7</xdr:col>
      <xdr:colOff>1</xdr:colOff>
      <xdr:row>41</xdr:row>
      <xdr:rowOff>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23</xdr:row>
      <xdr:rowOff>0</xdr:rowOff>
    </xdr:from>
    <xdr:to>
      <xdr:col>12</xdr:col>
      <xdr:colOff>1</xdr:colOff>
      <xdr:row>41</xdr:row>
      <xdr:rowOff>0</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23</xdr:row>
      <xdr:rowOff>0</xdr:rowOff>
    </xdr:from>
    <xdr:to>
      <xdr:col>17</xdr:col>
      <xdr:colOff>0</xdr:colOff>
      <xdr:row>41</xdr:row>
      <xdr:rowOff>0</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41</xdr:row>
      <xdr:rowOff>0</xdr:rowOff>
    </xdr:from>
    <xdr:to>
      <xdr:col>7</xdr:col>
      <xdr:colOff>1</xdr:colOff>
      <xdr:row>59</xdr:row>
      <xdr:rowOff>0</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xdr:colOff>
      <xdr:row>41</xdr:row>
      <xdr:rowOff>0</xdr:rowOff>
    </xdr:from>
    <xdr:to>
      <xdr:col>12</xdr:col>
      <xdr:colOff>1</xdr:colOff>
      <xdr:row>59</xdr:row>
      <xdr:rowOff>0</xdr:rowOff>
    </xdr:to>
    <xdr:graphicFrame macro="">
      <xdr:nvGraphicFramePr>
        <xdr:cNvPr id="6" name="Chart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0</xdr:rowOff>
    </xdr:from>
    <xdr:to>
      <xdr:col>17</xdr:col>
      <xdr:colOff>0</xdr:colOff>
      <xdr:row>59</xdr:row>
      <xdr:rowOff>0</xdr:rowOff>
    </xdr:to>
    <xdr:graphicFrame macro="">
      <xdr:nvGraphicFramePr>
        <xdr:cNvPr id="7" name="Chart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59</xdr:row>
      <xdr:rowOff>0</xdr:rowOff>
    </xdr:from>
    <xdr:to>
      <xdr:col>7</xdr:col>
      <xdr:colOff>1</xdr:colOff>
      <xdr:row>77</xdr:row>
      <xdr:rowOff>0</xdr:rowOff>
    </xdr:to>
    <xdr:graphicFrame macro="">
      <xdr:nvGraphicFramePr>
        <xdr:cNvPr id="8" name="Chart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xdr:colOff>
      <xdr:row>59</xdr:row>
      <xdr:rowOff>0</xdr:rowOff>
    </xdr:from>
    <xdr:to>
      <xdr:col>12</xdr:col>
      <xdr:colOff>1</xdr:colOff>
      <xdr:row>77</xdr:row>
      <xdr:rowOff>0</xdr:rowOff>
    </xdr:to>
    <xdr:graphicFrame macro="">
      <xdr:nvGraphicFramePr>
        <xdr:cNvPr id="9" name="Chart 8">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59</xdr:row>
      <xdr:rowOff>0</xdr:rowOff>
    </xdr:from>
    <xdr:to>
      <xdr:col>17</xdr:col>
      <xdr:colOff>0</xdr:colOff>
      <xdr:row>77</xdr:row>
      <xdr:rowOff>0</xdr:rowOff>
    </xdr:to>
    <xdr:graphicFrame macro="">
      <xdr:nvGraphicFramePr>
        <xdr:cNvPr id="10" name="Chart 9">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119066</xdr:colOff>
      <xdr:row>17</xdr:row>
      <xdr:rowOff>122481</xdr:rowOff>
    </xdr:from>
    <xdr:to>
      <xdr:col>16</xdr:col>
      <xdr:colOff>219607</xdr:colOff>
      <xdr:row>74</xdr:row>
      <xdr:rowOff>48949</xdr:rowOff>
    </xdr:to>
    <xdr:grpSp>
      <xdr:nvGrpSpPr>
        <xdr:cNvPr id="11" name="Group 16">
          <a:extLst>
            <a:ext uri="{FF2B5EF4-FFF2-40B4-BE49-F238E27FC236}">
              <a16:creationId xmlns:a16="http://schemas.microsoft.com/office/drawing/2014/main" id="{00000000-0008-0000-0E00-00000B000000}"/>
            </a:ext>
          </a:extLst>
        </xdr:cNvPr>
        <xdr:cNvGrpSpPr/>
      </xdr:nvGrpSpPr>
      <xdr:grpSpPr>
        <a:xfrm>
          <a:off x="119066" y="3151431"/>
          <a:ext cx="9854141" cy="9156193"/>
          <a:chOff x="238126" y="2825199"/>
          <a:chExt cx="9854141" cy="9699118"/>
        </a:xfrm>
      </xdr:grpSpPr>
      <xdr:cxnSp macro="">
        <xdr:nvCxnSpPr>
          <xdr:cNvPr id="12" name="Straight Arrow Connector 11">
            <a:extLst>
              <a:ext uri="{FF2B5EF4-FFF2-40B4-BE49-F238E27FC236}">
                <a16:creationId xmlns:a16="http://schemas.microsoft.com/office/drawing/2014/main" id="{00000000-0008-0000-0E00-00000C000000}"/>
              </a:ext>
            </a:extLst>
          </xdr:cNvPr>
          <xdr:cNvCxnSpPr/>
        </xdr:nvCxnSpPr>
        <xdr:spPr>
          <a:xfrm flipV="1">
            <a:off x="1716616" y="3083983"/>
            <a:ext cx="8375651" cy="0"/>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3" name="Straight Arrow Connector 13">
            <a:extLst>
              <a:ext uri="{FF2B5EF4-FFF2-40B4-BE49-F238E27FC236}">
                <a16:creationId xmlns:a16="http://schemas.microsoft.com/office/drawing/2014/main" id="{00000000-0008-0000-0E00-00000D000000}"/>
              </a:ext>
            </a:extLst>
          </xdr:cNvPr>
          <xdr:cNvCxnSpPr/>
        </xdr:nvCxnSpPr>
        <xdr:spPr>
          <a:xfrm>
            <a:off x="486833" y="3801533"/>
            <a:ext cx="0" cy="8722784"/>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 name="TextBox 14">
            <a:extLst>
              <a:ext uri="{FF2B5EF4-FFF2-40B4-BE49-F238E27FC236}">
                <a16:creationId xmlns:a16="http://schemas.microsoft.com/office/drawing/2014/main" id="{00000000-0008-0000-0E00-00000E000000}"/>
              </a:ext>
            </a:extLst>
          </xdr:cNvPr>
          <xdr:cNvSpPr txBox="1"/>
        </xdr:nvSpPr>
        <xdr:spPr>
          <a:xfrm rot="16200000">
            <a:off x="-799555" y="7571824"/>
            <a:ext cx="2663795" cy="588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 of recycling at end-of-life</a:t>
            </a:r>
          </a:p>
        </xdr:txBody>
      </xdr:sp>
      <xdr:sp macro="" textlink="">
        <xdr:nvSpPr>
          <xdr:cNvPr id="15" name="TextBox 15">
            <a:extLst>
              <a:ext uri="{FF2B5EF4-FFF2-40B4-BE49-F238E27FC236}">
                <a16:creationId xmlns:a16="http://schemas.microsoft.com/office/drawing/2014/main" id="{00000000-0008-0000-0E00-00000F000000}"/>
              </a:ext>
            </a:extLst>
          </xdr:cNvPr>
          <xdr:cNvSpPr txBox="1"/>
        </xdr:nvSpPr>
        <xdr:spPr>
          <a:xfrm>
            <a:off x="4496345" y="2825199"/>
            <a:ext cx="2663795" cy="597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Increased content of recycled material</a:t>
            </a:r>
          </a:p>
        </xdr:txBody>
      </xdr:sp>
    </xdr:grpSp>
    <xdr:clientData/>
  </xdr:twoCellAnchor>
  <xdr:twoCellAnchor editAs="oneCell">
    <xdr:from>
      <xdr:col>15</xdr:col>
      <xdr:colOff>0</xdr:colOff>
      <xdr:row>1</xdr:row>
      <xdr:rowOff>0</xdr:rowOff>
    </xdr:from>
    <xdr:to>
      <xdr:col>16</xdr:col>
      <xdr:colOff>152400</xdr:colOff>
      <xdr:row>6</xdr:row>
      <xdr:rowOff>178317</xdr:rowOff>
    </xdr:to>
    <xdr:pic>
      <xdr:nvPicPr>
        <xdr:cNvPr id="17" name="Picture 16">
          <a:extLst>
            <a:ext uri="{FF2B5EF4-FFF2-40B4-BE49-F238E27FC236}">
              <a16:creationId xmlns:a16="http://schemas.microsoft.com/office/drawing/2014/main" id="{00000000-0008-0000-0E00-000011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144000" y="161925"/>
          <a:ext cx="762000" cy="110224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23</xdr:row>
      <xdr:rowOff>0</xdr:rowOff>
    </xdr:from>
    <xdr:to>
      <xdr:col>7</xdr:col>
      <xdr:colOff>1</xdr:colOff>
      <xdr:row>41</xdr:row>
      <xdr:rowOff>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23</xdr:row>
      <xdr:rowOff>0</xdr:rowOff>
    </xdr:from>
    <xdr:to>
      <xdr:col>12</xdr:col>
      <xdr:colOff>1</xdr:colOff>
      <xdr:row>41</xdr:row>
      <xdr:rowOff>0</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23</xdr:row>
      <xdr:rowOff>0</xdr:rowOff>
    </xdr:from>
    <xdr:to>
      <xdr:col>17</xdr:col>
      <xdr:colOff>0</xdr:colOff>
      <xdr:row>41</xdr:row>
      <xdr:rowOff>0</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41</xdr:row>
      <xdr:rowOff>0</xdr:rowOff>
    </xdr:from>
    <xdr:to>
      <xdr:col>7</xdr:col>
      <xdr:colOff>1</xdr:colOff>
      <xdr:row>59</xdr:row>
      <xdr:rowOff>0</xdr:rowOff>
    </xdr:to>
    <xdr:graphicFrame macro="">
      <xdr:nvGraphicFramePr>
        <xdr:cNvPr id="5" name="Chart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xdr:colOff>
      <xdr:row>41</xdr:row>
      <xdr:rowOff>0</xdr:rowOff>
    </xdr:from>
    <xdr:to>
      <xdr:col>12</xdr:col>
      <xdr:colOff>1</xdr:colOff>
      <xdr:row>59</xdr:row>
      <xdr:rowOff>0</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0</xdr:rowOff>
    </xdr:from>
    <xdr:to>
      <xdr:col>17</xdr:col>
      <xdr:colOff>0</xdr:colOff>
      <xdr:row>59</xdr:row>
      <xdr:rowOff>0</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59</xdr:row>
      <xdr:rowOff>0</xdr:rowOff>
    </xdr:from>
    <xdr:to>
      <xdr:col>7</xdr:col>
      <xdr:colOff>1</xdr:colOff>
      <xdr:row>77</xdr:row>
      <xdr:rowOff>0</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xdr:colOff>
      <xdr:row>59</xdr:row>
      <xdr:rowOff>0</xdr:rowOff>
    </xdr:from>
    <xdr:to>
      <xdr:col>12</xdr:col>
      <xdr:colOff>1</xdr:colOff>
      <xdr:row>77</xdr:row>
      <xdr:rowOff>0</xdr:rowOff>
    </xdr:to>
    <xdr:graphicFrame macro="">
      <xdr:nvGraphicFramePr>
        <xdr:cNvPr id="9" name="Chart 8">
          <a:extLst>
            <a:ext uri="{FF2B5EF4-FFF2-40B4-BE49-F238E27FC236}">
              <a16:creationId xmlns:a16="http://schemas.microsoft.com/office/drawing/2014/main" id="{00000000-0008-0000-0F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59</xdr:row>
      <xdr:rowOff>0</xdr:rowOff>
    </xdr:from>
    <xdr:to>
      <xdr:col>17</xdr:col>
      <xdr:colOff>0</xdr:colOff>
      <xdr:row>77</xdr:row>
      <xdr:rowOff>0</xdr:rowOff>
    </xdr:to>
    <xdr:graphicFrame macro="">
      <xdr:nvGraphicFramePr>
        <xdr:cNvPr id="10" name="Chart 9">
          <a:extLst>
            <a:ext uri="{FF2B5EF4-FFF2-40B4-BE49-F238E27FC236}">
              <a16:creationId xmlns:a16="http://schemas.microsoft.com/office/drawing/2014/main" id="{00000000-0008-0000-0F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119066</xdr:colOff>
      <xdr:row>17</xdr:row>
      <xdr:rowOff>122481</xdr:rowOff>
    </xdr:from>
    <xdr:to>
      <xdr:col>16</xdr:col>
      <xdr:colOff>219607</xdr:colOff>
      <xdr:row>74</xdr:row>
      <xdr:rowOff>48949</xdr:rowOff>
    </xdr:to>
    <xdr:grpSp>
      <xdr:nvGrpSpPr>
        <xdr:cNvPr id="11" name="Group 16">
          <a:extLst>
            <a:ext uri="{FF2B5EF4-FFF2-40B4-BE49-F238E27FC236}">
              <a16:creationId xmlns:a16="http://schemas.microsoft.com/office/drawing/2014/main" id="{00000000-0008-0000-0F00-00000B000000}"/>
            </a:ext>
          </a:extLst>
        </xdr:cNvPr>
        <xdr:cNvGrpSpPr/>
      </xdr:nvGrpSpPr>
      <xdr:grpSpPr>
        <a:xfrm>
          <a:off x="119066" y="3151431"/>
          <a:ext cx="9854141" cy="9146668"/>
          <a:chOff x="238126" y="2825199"/>
          <a:chExt cx="9854141" cy="9699118"/>
        </a:xfrm>
      </xdr:grpSpPr>
      <xdr:cxnSp macro="">
        <xdr:nvCxnSpPr>
          <xdr:cNvPr id="12" name="Straight Arrow Connector 11">
            <a:extLst>
              <a:ext uri="{FF2B5EF4-FFF2-40B4-BE49-F238E27FC236}">
                <a16:creationId xmlns:a16="http://schemas.microsoft.com/office/drawing/2014/main" id="{00000000-0008-0000-0F00-00000C000000}"/>
              </a:ext>
            </a:extLst>
          </xdr:cNvPr>
          <xdr:cNvCxnSpPr/>
        </xdr:nvCxnSpPr>
        <xdr:spPr>
          <a:xfrm flipV="1">
            <a:off x="1716616" y="3083983"/>
            <a:ext cx="8375651" cy="0"/>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3" name="Straight Arrow Connector 13">
            <a:extLst>
              <a:ext uri="{FF2B5EF4-FFF2-40B4-BE49-F238E27FC236}">
                <a16:creationId xmlns:a16="http://schemas.microsoft.com/office/drawing/2014/main" id="{00000000-0008-0000-0F00-00000D000000}"/>
              </a:ext>
            </a:extLst>
          </xdr:cNvPr>
          <xdr:cNvCxnSpPr/>
        </xdr:nvCxnSpPr>
        <xdr:spPr>
          <a:xfrm>
            <a:off x="486833" y="3801533"/>
            <a:ext cx="0" cy="8722784"/>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 name="TextBox 14">
            <a:extLst>
              <a:ext uri="{FF2B5EF4-FFF2-40B4-BE49-F238E27FC236}">
                <a16:creationId xmlns:a16="http://schemas.microsoft.com/office/drawing/2014/main" id="{00000000-0008-0000-0F00-00000E000000}"/>
              </a:ext>
            </a:extLst>
          </xdr:cNvPr>
          <xdr:cNvSpPr txBox="1"/>
        </xdr:nvSpPr>
        <xdr:spPr>
          <a:xfrm rot="16200000">
            <a:off x="-799555" y="7571824"/>
            <a:ext cx="2663795" cy="588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 of recycling at end-of-life</a:t>
            </a:r>
          </a:p>
        </xdr:txBody>
      </xdr:sp>
      <xdr:sp macro="" textlink="">
        <xdr:nvSpPr>
          <xdr:cNvPr id="15" name="TextBox 15">
            <a:extLst>
              <a:ext uri="{FF2B5EF4-FFF2-40B4-BE49-F238E27FC236}">
                <a16:creationId xmlns:a16="http://schemas.microsoft.com/office/drawing/2014/main" id="{00000000-0008-0000-0F00-00000F000000}"/>
              </a:ext>
            </a:extLst>
          </xdr:cNvPr>
          <xdr:cNvSpPr txBox="1"/>
        </xdr:nvSpPr>
        <xdr:spPr>
          <a:xfrm>
            <a:off x="4496345" y="2825199"/>
            <a:ext cx="2663795" cy="597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Increased content of recycled material</a:t>
            </a:r>
          </a:p>
        </xdr:txBody>
      </xdr:sp>
    </xdr:grpSp>
    <xdr:clientData/>
  </xdr:twoCellAnchor>
  <xdr:twoCellAnchor editAs="oneCell">
    <xdr:from>
      <xdr:col>15</xdr:col>
      <xdr:colOff>0</xdr:colOff>
      <xdr:row>1</xdr:row>
      <xdr:rowOff>0</xdr:rowOff>
    </xdr:from>
    <xdr:to>
      <xdr:col>16</xdr:col>
      <xdr:colOff>152400</xdr:colOff>
      <xdr:row>6</xdr:row>
      <xdr:rowOff>178317</xdr:rowOff>
    </xdr:to>
    <xdr:pic>
      <xdr:nvPicPr>
        <xdr:cNvPr id="17" name="Picture 16">
          <a:extLst>
            <a:ext uri="{FF2B5EF4-FFF2-40B4-BE49-F238E27FC236}">
              <a16:creationId xmlns:a16="http://schemas.microsoft.com/office/drawing/2014/main" id="{00000000-0008-0000-0F00-000011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144000" y="161925"/>
          <a:ext cx="762000" cy="110224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23</xdr:row>
      <xdr:rowOff>0</xdr:rowOff>
    </xdr:from>
    <xdr:to>
      <xdr:col>7</xdr:col>
      <xdr:colOff>1</xdr:colOff>
      <xdr:row>41</xdr:row>
      <xdr:rowOff>0</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23</xdr:row>
      <xdr:rowOff>0</xdr:rowOff>
    </xdr:from>
    <xdr:to>
      <xdr:col>12</xdr:col>
      <xdr:colOff>1</xdr:colOff>
      <xdr:row>41</xdr:row>
      <xdr:rowOff>0</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23</xdr:row>
      <xdr:rowOff>0</xdr:rowOff>
    </xdr:from>
    <xdr:to>
      <xdr:col>17</xdr:col>
      <xdr:colOff>0</xdr:colOff>
      <xdr:row>41</xdr:row>
      <xdr:rowOff>0</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41</xdr:row>
      <xdr:rowOff>0</xdr:rowOff>
    </xdr:from>
    <xdr:to>
      <xdr:col>7</xdr:col>
      <xdr:colOff>1</xdr:colOff>
      <xdr:row>59</xdr:row>
      <xdr:rowOff>0</xdr:rowOff>
    </xdr:to>
    <xdr:graphicFrame macro="">
      <xdr:nvGraphicFramePr>
        <xdr:cNvPr id="5" name="Chart 4">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xdr:colOff>
      <xdr:row>41</xdr:row>
      <xdr:rowOff>0</xdr:rowOff>
    </xdr:from>
    <xdr:to>
      <xdr:col>12</xdr:col>
      <xdr:colOff>1</xdr:colOff>
      <xdr:row>59</xdr:row>
      <xdr:rowOff>0</xdr:rowOff>
    </xdr:to>
    <xdr:graphicFrame macro="">
      <xdr:nvGraphicFramePr>
        <xdr:cNvPr id="6" name="Chart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0</xdr:rowOff>
    </xdr:from>
    <xdr:to>
      <xdr:col>17</xdr:col>
      <xdr:colOff>0</xdr:colOff>
      <xdr:row>59</xdr:row>
      <xdr:rowOff>0</xdr:rowOff>
    </xdr:to>
    <xdr:graphicFrame macro="">
      <xdr:nvGraphicFramePr>
        <xdr:cNvPr id="7" name="Chart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59</xdr:row>
      <xdr:rowOff>0</xdr:rowOff>
    </xdr:from>
    <xdr:to>
      <xdr:col>7</xdr:col>
      <xdr:colOff>1</xdr:colOff>
      <xdr:row>77</xdr:row>
      <xdr:rowOff>0</xdr:rowOff>
    </xdr:to>
    <xdr:graphicFrame macro="">
      <xdr:nvGraphicFramePr>
        <xdr:cNvPr id="8" name="Chart 7">
          <a:extLst>
            <a:ext uri="{FF2B5EF4-FFF2-40B4-BE49-F238E27FC236}">
              <a16:creationId xmlns:a16="http://schemas.microsoft.com/office/drawing/2014/main" id="{00000000-0008-0000-1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xdr:colOff>
      <xdr:row>59</xdr:row>
      <xdr:rowOff>0</xdr:rowOff>
    </xdr:from>
    <xdr:to>
      <xdr:col>12</xdr:col>
      <xdr:colOff>1</xdr:colOff>
      <xdr:row>77</xdr:row>
      <xdr:rowOff>0</xdr:rowOff>
    </xdr:to>
    <xdr:graphicFrame macro="">
      <xdr:nvGraphicFramePr>
        <xdr:cNvPr id="9" name="Chart 8">
          <a:extLst>
            <a:ext uri="{FF2B5EF4-FFF2-40B4-BE49-F238E27FC236}">
              <a16:creationId xmlns:a16="http://schemas.microsoft.com/office/drawing/2014/main" id="{00000000-0008-0000-1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59</xdr:row>
      <xdr:rowOff>0</xdr:rowOff>
    </xdr:from>
    <xdr:to>
      <xdr:col>17</xdr:col>
      <xdr:colOff>0</xdr:colOff>
      <xdr:row>77</xdr:row>
      <xdr:rowOff>0</xdr:rowOff>
    </xdr:to>
    <xdr:graphicFrame macro="">
      <xdr:nvGraphicFramePr>
        <xdr:cNvPr id="10" name="Chart 9">
          <a:extLst>
            <a:ext uri="{FF2B5EF4-FFF2-40B4-BE49-F238E27FC236}">
              <a16:creationId xmlns:a16="http://schemas.microsoft.com/office/drawing/2014/main" id="{00000000-0008-0000-1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119066</xdr:colOff>
      <xdr:row>17</xdr:row>
      <xdr:rowOff>122481</xdr:rowOff>
    </xdr:from>
    <xdr:to>
      <xdr:col>16</xdr:col>
      <xdr:colOff>219607</xdr:colOff>
      <xdr:row>74</xdr:row>
      <xdr:rowOff>48949</xdr:rowOff>
    </xdr:to>
    <xdr:grpSp>
      <xdr:nvGrpSpPr>
        <xdr:cNvPr id="11" name="Group 16">
          <a:extLst>
            <a:ext uri="{FF2B5EF4-FFF2-40B4-BE49-F238E27FC236}">
              <a16:creationId xmlns:a16="http://schemas.microsoft.com/office/drawing/2014/main" id="{00000000-0008-0000-1000-00000B000000}"/>
            </a:ext>
          </a:extLst>
        </xdr:cNvPr>
        <xdr:cNvGrpSpPr/>
      </xdr:nvGrpSpPr>
      <xdr:grpSpPr>
        <a:xfrm>
          <a:off x="119066" y="3151431"/>
          <a:ext cx="9854141" cy="9146668"/>
          <a:chOff x="238126" y="2825199"/>
          <a:chExt cx="9854141" cy="9699118"/>
        </a:xfrm>
      </xdr:grpSpPr>
      <xdr:cxnSp macro="">
        <xdr:nvCxnSpPr>
          <xdr:cNvPr id="12" name="Straight Arrow Connector 11">
            <a:extLst>
              <a:ext uri="{FF2B5EF4-FFF2-40B4-BE49-F238E27FC236}">
                <a16:creationId xmlns:a16="http://schemas.microsoft.com/office/drawing/2014/main" id="{00000000-0008-0000-1000-00000C000000}"/>
              </a:ext>
            </a:extLst>
          </xdr:cNvPr>
          <xdr:cNvCxnSpPr/>
        </xdr:nvCxnSpPr>
        <xdr:spPr>
          <a:xfrm flipV="1">
            <a:off x="1716616" y="3083983"/>
            <a:ext cx="8375651" cy="0"/>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3" name="Straight Arrow Connector 13">
            <a:extLst>
              <a:ext uri="{FF2B5EF4-FFF2-40B4-BE49-F238E27FC236}">
                <a16:creationId xmlns:a16="http://schemas.microsoft.com/office/drawing/2014/main" id="{00000000-0008-0000-1000-00000D000000}"/>
              </a:ext>
            </a:extLst>
          </xdr:cNvPr>
          <xdr:cNvCxnSpPr/>
        </xdr:nvCxnSpPr>
        <xdr:spPr>
          <a:xfrm>
            <a:off x="486833" y="3801533"/>
            <a:ext cx="0" cy="8722784"/>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 name="TextBox 14">
            <a:extLst>
              <a:ext uri="{FF2B5EF4-FFF2-40B4-BE49-F238E27FC236}">
                <a16:creationId xmlns:a16="http://schemas.microsoft.com/office/drawing/2014/main" id="{00000000-0008-0000-1000-00000E000000}"/>
              </a:ext>
            </a:extLst>
          </xdr:cNvPr>
          <xdr:cNvSpPr txBox="1"/>
        </xdr:nvSpPr>
        <xdr:spPr>
          <a:xfrm rot="16200000">
            <a:off x="-799555" y="7571824"/>
            <a:ext cx="2663795" cy="588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 of recycling at end-of-life</a:t>
            </a:r>
          </a:p>
        </xdr:txBody>
      </xdr:sp>
      <xdr:sp macro="" textlink="">
        <xdr:nvSpPr>
          <xdr:cNvPr id="15" name="TextBox 15">
            <a:extLst>
              <a:ext uri="{FF2B5EF4-FFF2-40B4-BE49-F238E27FC236}">
                <a16:creationId xmlns:a16="http://schemas.microsoft.com/office/drawing/2014/main" id="{00000000-0008-0000-1000-00000F000000}"/>
              </a:ext>
            </a:extLst>
          </xdr:cNvPr>
          <xdr:cNvSpPr txBox="1"/>
        </xdr:nvSpPr>
        <xdr:spPr>
          <a:xfrm>
            <a:off x="4496345" y="2825199"/>
            <a:ext cx="2663795" cy="597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Increased content of recycled material</a:t>
            </a:r>
          </a:p>
        </xdr:txBody>
      </xdr:sp>
    </xdr:grpSp>
    <xdr:clientData/>
  </xdr:twoCellAnchor>
  <xdr:twoCellAnchor editAs="oneCell">
    <xdr:from>
      <xdr:col>15</xdr:col>
      <xdr:colOff>0</xdr:colOff>
      <xdr:row>1</xdr:row>
      <xdr:rowOff>0</xdr:rowOff>
    </xdr:from>
    <xdr:to>
      <xdr:col>16</xdr:col>
      <xdr:colOff>152400</xdr:colOff>
      <xdr:row>6</xdr:row>
      <xdr:rowOff>178317</xdr:rowOff>
    </xdr:to>
    <xdr:pic>
      <xdr:nvPicPr>
        <xdr:cNvPr id="17" name="Picture 16">
          <a:extLst>
            <a:ext uri="{FF2B5EF4-FFF2-40B4-BE49-F238E27FC236}">
              <a16:creationId xmlns:a16="http://schemas.microsoft.com/office/drawing/2014/main" id="{00000000-0008-0000-1000-000011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144000" y="161925"/>
          <a:ext cx="762000" cy="110224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0</xdr:colOff>
      <xdr:row>23</xdr:row>
      <xdr:rowOff>0</xdr:rowOff>
    </xdr:from>
    <xdr:to>
      <xdr:col>7</xdr:col>
      <xdr:colOff>1</xdr:colOff>
      <xdr:row>41</xdr:row>
      <xdr:rowOff>0</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23</xdr:row>
      <xdr:rowOff>0</xdr:rowOff>
    </xdr:from>
    <xdr:to>
      <xdr:col>12</xdr:col>
      <xdr:colOff>1</xdr:colOff>
      <xdr:row>41</xdr:row>
      <xdr:rowOff>0</xdr:rowOff>
    </xdr:to>
    <xdr:graphicFrame macro="">
      <xdr:nvGraphicFramePr>
        <xdr:cNvPr id="3" name="Chart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23</xdr:row>
      <xdr:rowOff>0</xdr:rowOff>
    </xdr:from>
    <xdr:to>
      <xdr:col>17</xdr:col>
      <xdr:colOff>0</xdr:colOff>
      <xdr:row>41</xdr:row>
      <xdr:rowOff>0</xdr:rowOff>
    </xdr:to>
    <xdr:graphicFrame macro="">
      <xdr:nvGraphicFramePr>
        <xdr:cNvPr id="4" name="Chart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41</xdr:row>
      <xdr:rowOff>0</xdr:rowOff>
    </xdr:from>
    <xdr:to>
      <xdr:col>7</xdr:col>
      <xdr:colOff>1</xdr:colOff>
      <xdr:row>59</xdr:row>
      <xdr:rowOff>0</xdr:rowOff>
    </xdr:to>
    <xdr:graphicFrame macro="">
      <xdr:nvGraphicFramePr>
        <xdr:cNvPr id="5" name="Chart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xdr:colOff>
      <xdr:row>41</xdr:row>
      <xdr:rowOff>0</xdr:rowOff>
    </xdr:from>
    <xdr:to>
      <xdr:col>12</xdr:col>
      <xdr:colOff>1</xdr:colOff>
      <xdr:row>59</xdr:row>
      <xdr:rowOff>0</xdr:rowOff>
    </xdr:to>
    <xdr:graphicFrame macro="">
      <xdr:nvGraphicFramePr>
        <xdr:cNvPr id="6" name="Chart 5">
          <a:extLst>
            <a:ext uri="{FF2B5EF4-FFF2-40B4-BE49-F238E27FC236}">
              <a16:creationId xmlns:a16="http://schemas.microsoft.com/office/drawing/2014/main"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0</xdr:rowOff>
    </xdr:from>
    <xdr:to>
      <xdr:col>17</xdr:col>
      <xdr:colOff>0</xdr:colOff>
      <xdr:row>59</xdr:row>
      <xdr:rowOff>0</xdr:rowOff>
    </xdr:to>
    <xdr:graphicFrame macro="">
      <xdr:nvGraphicFramePr>
        <xdr:cNvPr id="7" name="Chart 6">
          <a:extLst>
            <a:ext uri="{FF2B5EF4-FFF2-40B4-BE49-F238E27FC236}">
              <a16:creationId xmlns:a16="http://schemas.microsoft.com/office/drawing/2014/main" id="{00000000-0008-0000-1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59</xdr:row>
      <xdr:rowOff>0</xdr:rowOff>
    </xdr:from>
    <xdr:to>
      <xdr:col>7</xdr:col>
      <xdr:colOff>1</xdr:colOff>
      <xdr:row>77</xdr:row>
      <xdr:rowOff>0</xdr:rowOff>
    </xdr:to>
    <xdr:graphicFrame macro="">
      <xdr:nvGraphicFramePr>
        <xdr:cNvPr id="8" name="Chart 7">
          <a:extLst>
            <a:ext uri="{FF2B5EF4-FFF2-40B4-BE49-F238E27FC236}">
              <a16:creationId xmlns:a16="http://schemas.microsoft.com/office/drawing/2014/main" id="{00000000-0008-0000-1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xdr:colOff>
      <xdr:row>59</xdr:row>
      <xdr:rowOff>0</xdr:rowOff>
    </xdr:from>
    <xdr:to>
      <xdr:col>12</xdr:col>
      <xdr:colOff>1</xdr:colOff>
      <xdr:row>77</xdr:row>
      <xdr:rowOff>0</xdr:rowOff>
    </xdr:to>
    <xdr:graphicFrame macro="">
      <xdr:nvGraphicFramePr>
        <xdr:cNvPr id="9" name="Chart 8">
          <a:extLst>
            <a:ext uri="{FF2B5EF4-FFF2-40B4-BE49-F238E27FC236}">
              <a16:creationId xmlns:a16="http://schemas.microsoft.com/office/drawing/2014/main" id="{00000000-0008-0000-1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59</xdr:row>
      <xdr:rowOff>0</xdr:rowOff>
    </xdr:from>
    <xdr:to>
      <xdr:col>17</xdr:col>
      <xdr:colOff>0</xdr:colOff>
      <xdr:row>77</xdr:row>
      <xdr:rowOff>0</xdr:rowOff>
    </xdr:to>
    <xdr:graphicFrame macro="">
      <xdr:nvGraphicFramePr>
        <xdr:cNvPr id="10" name="Chart 9">
          <a:extLst>
            <a:ext uri="{FF2B5EF4-FFF2-40B4-BE49-F238E27FC236}">
              <a16:creationId xmlns:a16="http://schemas.microsoft.com/office/drawing/2014/main" id="{00000000-0008-0000-1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119066</xdr:colOff>
      <xdr:row>17</xdr:row>
      <xdr:rowOff>122481</xdr:rowOff>
    </xdr:from>
    <xdr:to>
      <xdr:col>16</xdr:col>
      <xdr:colOff>219607</xdr:colOff>
      <xdr:row>74</xdr:row>
      <xdr:rowOff>48949</xdr:rowOff>
    </xdr:to>
    <xdr:grpSp>
      <xdr:nvGrpSpPr>
        <xdr:cNvPr id="11" name="Group 16">
          <a:extLst>
            <a:ext uri="{FF2B5EF4-FFF2-40B4-BE49-F238E27FC236}">
              <a16:creationId xmlns:a16="http://schemas.microsoft.com/office/drawing/2014/main" id="{00000000-0008-0000-1100-00000B000000}"/>
            </a:ext>
          </a:extLst>
        </xdr:cNvPr>
        <xdr:cNvGrpSpPr/>
      </xdr:nvGrpSpPr>
      <xdr:grpSpPr>
        <a:xfrm>
          <a:off x="119066" y="3151431"/>
          <a:ext cx="9854141" cy="9146668"/>
          <a:chOff x="238126" y="2825199"/>
          <a:chExt cx="9854141" cy="9699118"/>
        </a:xfrm>
      </xdr:grpSpPr>
      <xdr:cxnSp macro="">
        <xdr:nvCxnSpPr>
          <xdr:cNvPr id="12" name="Straight Arrow Connector 11">
            <a:extLst>
              <a:ext uri="{FF2B5EF4-FFF2-40B4-BE49-F238E27FC236}">
                <a16:creationId xmlns:a16="http://schemas.microsoft.com/office/drawing/2014/main" id="{00000000-0008-0000-1100-00000C000000}"/>
              </a:ext>
            </a:extLst>
          </xdr:cNvPr>
          <xdr:cNvCxnSpPr/>
        </xdr:nvCxnSpPr>
        <xdr:spPr>
          <a:xfrm flipV="1">
            <a:off x="1716616" y="3083983"/>
            <a:ext cx="8375651" cy="0"/>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3" name="Straight Arrow Connector 13">
            <a:extLst>
              <a:ext uri="{FF2B5EF4-FFF2-40B4-BE49-F238E27FC236}">
                <a16:creationId xmlns:a16="http://schemas.microsoft.com/office/drawing/2014/main" id="{00000000-0008-0000-1100-00000D000000}"/>
              </a:ext>
            </a:extLst>
          </xdr:cNvPr>
          <xdr:cNvCxnSpPr/>
        </xdr:nvCxnSpPr>
        <xdr:spPr>
          <a:xfrm>
            <a:off x="486833" y="3801533"/>
            <a:ext cx="0" cy="8722784"/>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 name="TextBox 14">
            <a:extLst>
              <a:ext uri="{FF2B5EF4-FFF2-40B4-BE49-F238E27FC236}">
                <a16:creationId xmlns:a16="http://schemas.microsoft.com/office/drawing/2014/main" id="{00000000-0008-0000-1100-00000E000000}"/>
              </a:ext>
            </a:extLst>
          </xdr:cNvPr>
          <xdr:cNvSpPr txBox="1"/>
        </xdr:nvSpPr>
        <xdr:spPr>
          <a:xfrm rot="16200000">
            <a:off x="-799555" y="7571824"/>
            <a:ext cx="2663795" cy="588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 of recycling at end-of-life</a:t>
            </a:r>
          </a:p>
        </xdr:txBody>
      </xdr:sp>
      <xdr:sp macro="" textlink="">
        <xdr:nvSpPr>
          <xdr:cNvPr id="15" name="TextBox 15">
            <a:extLst>
              <a:ext uri="{FF2B5EF4-FFF2-40B4-BE49-F238E27FC236}">
                <a16:creationId xmlns:a16="http://schemas.microsoft.com/office/drawing/2014/main" id="{00000000-0008-0000-1100-00000F000000}"/>
              </a:ext>
            </a:extLst>
          </xdr:cNvPr>
          <xdr:cNvSpPr txBox="1"/>
        </xdr:nvSpPr>
        <xdr:spPr>
          <a:xfrm>
            <a:off x="4496345" y="2825199"/>
            <a:ext cx="2663795" cy="597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Increased content of recycled material</a:t>
            </a:r>
          </a:p>
        </xdr:txBody>
      </xdr:sp>
    </xdr:grpSp>
    <xdr:clientData/>
  </xdr:twoCellAnchor>
  <xdr:twoCellAnchor editAs="oneCell">
    <xdr:from>
      <xdr:col>15</xdr:col>
      <xdr:colOff>0</xdr:colOff>
      <xdr:row>1</xdr:row>
      <xdr:rowOff>0</xdr:rowOff>
    </xdr:from>
    <xdr:to>
      <xdr:col>16</xdr:col>
      <xdr:colOff>152400</xdr:colOff>
      <xdr:row>6</xdr:row>
      <xdr:rowOff>178317</xdr:rowOff>
    </xdr:to>
    <xdr:pic>
      <xdr:nvPicPr>
        <xdr:cNvPr id="18" name="Picture 17">
          <a:extLst>
            <a:ext uri="{FF2B5EF4-FFF2-40B4-BE49-F238E27FC236}">
              <a16:creationId xmlns:a16="http://schemas.microsoft.com/office/drawing/2014/main" id="{00000000-0008-0000-1100-000012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144000" y="161925"/>
          <a:ext cx="762000" cy="110224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0</xdr:colOff>
      <xdr:row>23</xdr:row>
      <xdr:rowOff>0</xdr:rowOff>
    </xdr:from>
    <xdr:to>
      <xdr:col>7</xdr:col>
      <xdr:colOff>1</xdr:colOff>
      <xdr:row>41</xdr:row>
      <xdr:rowOff>0</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23</xdr:row>
      <xdr:rowOff>0</xdr:rowOff>
    </xdr:from>
    <xdr:to>
      <xdr:col>12</xdr:col>
      <xdr:colOff>1</xdr:colOff>
      <xdr:row>41</xdr:row>
      <xdr:rowOff>0</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23</xdr:row>
      <xdr:rowOff>0</xdr:rowOff>
    </xdr:from>
    <xdr:to>
      <xdr:col>17</xdr:col>
      <xdr:colOff>0</xdr:colOff>
      <xdr:row>41</xdr:row>
      <xdr:rowOff>0</xdr:rowOff>
    </xdr:to>
    <xdr:graphicFrame macro="">
      <xdr:nvGraphicFramePr>
        <xdr:cNvPr id="4" name="Chart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41</xdr:row>
      <xdr:rowOff>0</xdr:rowOff>
    </xdr:from>
    <xdr:to>
      <xdr:col>7</xdr:col>
      <xdr:colOff>1</xdr:colOff>
      <xdr:row>59</xdr:row>
      <xdr:rowOff>0</xdr:rowOff>
    </xdr:to>
    <xdr:graphicFrame macro="">
      <xdr:nvGraphicFramePr>
        <xdr:cNvPr id="5" name="Chart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xdr:colOff>
      <xdr:row>41</xdr:row>
      <xdr:rowOff>0</xdr:rowOff>
    </xdr:from>
    <xdr:to>
      <xdr:col>12</xdr:col>
      <xdr:colOff>1</xdr:colOff>
      <xdr:row>59</xdr:row>
      <xdr:rowOff>0</xdr:rowOff>
    </xdr:to>
    <xdr:graphicFrame macro="">
      <xdr:nvGraphicFramePr>
        <xdr:cNvPr id="6" name="Chart 5">
          <a:extLst>
            <a:ext uri="{FF2B5EF4-FFF2-40B4-BE49-F238E27FC236}">
              <a16:creationId xmlns:a16="http://schemas.microsoft.com/office/drawing/2014/main" id="{00000000-0008-0000-1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0</xdr:rowOff>
    </xdr:from>
    <xdr:to>
      <xdr:col>17</xdr:col>
      <xdr:colOff>0</xdr:colOff>
      <xdr:row>59</xdr:row>
      <xdr:rowOff>0</xdr:rowOff>
    </xdr:to>
    <xdr:graphicFrame macro="">
      <xdr:nvGraphicFramePr>
        <xdr:cNvPr id="7" name="Chart 6">
          <a:extLst>
            <a:ext uri="{FF2B5EF4-FFF2-40B4-BE49-F238E27FC236}">
              <a16:creationId xmlns:a16="http://schemas.microsoft.com/office/drawing/2014/main" id="{00000000-0008-0000-1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59</xdr:row>
      <xdr:rowOff>0</xdr:rowOff>
    </xdr:from>
    <xdr:to>
      <xdr:col>7</xdr:col>
      <xdr:colOff>1</xdr:colOff>
      <xdr:row>77</xdr:row>
      <xdr:rowOff>0</xdr:rowOff>
    </xdr:to>
    <xdr:graphicFrame macro="">
      <xdr:nvGraphicFramePr>
        <xdr:cNvPr id="8" name="Chart 7">
          <a:extLst>
            <a:ext uri="{FF2B5EF4-FFF2-40B4-BE49-F238E27FC236}">
              <a16:creationId xmlns:a16="http://schemas.microsoft.com/office/drawing/2014/main" id="{00000000-0008-0000-1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xdr:colOff>
      <xdr:row>59</xdr:row>
      <xdr:rowOff>0</xdr:rowOff>
    </xdr:from>
    <xdr:to>
      <xdr:col>12</xdr:col>
      <xdr:colOff>1</xdr:colOff>
      <xdr:row>77</xdr:row>
      <xdr:rowOff>0</xdr:rowOff>
    </xdr:to>
    <xdr:graphicFrame macro="">
      <xdr:nvGraphicFramePr>
        <xdr:cNvPr id="9" name="Chart 8">
          <a:extLst>
            <a:ext uri="{FF2B5EF4-FFF2-40B4-BE49-F238E27FC236}">
              <a16:creationId xmlns:a16="http://schemas.microsoft.com/office/drawing/2014/main" id="{00000000-0008-0000-1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59</xdr:row>
      <xdr:rowOff>0</xdr:rowOff>
    </xdr:from>
    <xdr:to>
      <xdr:col>17</xdr:col>
      <xdr:colOff>0</xdr:colOff>
      <xdr:row>77</xdr:row>
      <xdr:rowOff>0</xdr:rowOff>
    </xdr:to>
    <xdr:graphicFrame macro="">
      <xdr:nvGraphicFramePr>
        <xdr:cNvPr id="10" name="Chart 9">
          <a:extLst>
            <a:ext uri="{FF2B5EF4-FFF2-40B4-BE49-F238E27FC236}">
              <a16:creationId xmlns:a16="http://schemas.microsoft.com/office/drawing/2014/main" id="{00000000-0008-0000-1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119066</xdr:colOff>
      <xdr:row>17</xdr:row>
      <xdr:rowOff>122481</xdr:rowOff>
    </xdr:from>
    <xdr:to>
      <xdr:col>16</xdr:col>
      <xdr:colOff>219607</xdr:colOff>
      <xdr:row>74</xdr:row>
      <xdr:rowOff>48949</xdr:rowOff>
    </xdr:to>
    <xdr:grpSp>
      <xdr:nvGrpSpPr>
        <xdr:cNvPr id="11" name="Group 16">
          <a:extLst>
            <a:ext uri="{FF2B5EF4-FFF2-40B4-BE49-F238E27FC236}">
              <a16:creationId xmlns:a16="http://schemas.microsoft.com/office/drawing/2014/main" id="{00000000-0008-0000-1200-00000B000000}"/>
            </a:ext>
          </a:extLst>
        </xdr:cNvPr>
        <xdr:cNvGrpSpPr/>
      </xdr:nvGrpSpPr>
      <xdr:grpSpPr>
        <a:xfrm>
          <a:off x="119066" y="3151431"/>
          <a:ext cx="9854141" cy="9156193"/>
          <a:chOff x="238126" y="2825199"/>
          <a:chExt cx="9854141" cy="9699118"/>
        </a:xfrm>
      </xdr:grpSpPr>
      <xdr:cxnSp macro="">
        <xdr:nvCxnSpPr>
          <xdr:cNvPr id="12" name="Straight Arrow Connector 11">
            <a:extLst>
              <a:ext uri="{FF2B5EF4-FFF2-40B4-BE49-F238E27FC236}">
                <a16:creationId xmlns:a16="http://schemas.microsoft.com/office/drawing/2014/main" id="{00000000-0008-0000-1200-00000C000000}"/>
              </a:ext>
            </a:extLst>
          </xdr:cNvPr>
          <xdr:cNvCxnSpPr/>
        </xdr:nvCxnSpPr>
        <xdr:spPr>
          <a:xfrm flipV="1">
            <a:off x="1716616" y="3083983"/>
            <a:ext cx="8375651" cy="0"/>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3" name="Straight Arrow Connector 13">
            <a:extLst>
              <a:ext uri="{FF2B5EF4-FFF2-40B4-BE49-F238E27FC236}">
                <a16:creationId xmlns:a16="http://schemas.microsoft.com/office/drawing/2014/main" id="{00000000-0008-0000-1200-00000D000000}"/>
              </a:ext>
            </a:extLst>
          </xdr:cNvPr>
          <xdr:cNvCxnSpPr/>
        </xdr:nvCxnSpPr>
        <xdr:spPr>
          <a:xfrm>
            <a:off x="486833" y="3801533"/>
            <a:ext cx="0" cy="8722784"/>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 name="TextBox 14">
            <a:extLst>
              <a:ext uri="{FF2B5EF4-FFF2-40B4-BE49-F238E27FC236}">
                <a16:creationId xmlns:a16="http://schemas.microsoft.com/office/drawing/2014/main" id="{00000000-0008-0000-1200-00000E000000}"/>
              </a:ext>
            </a:extLst>
          </xdr:cNvPr>
          <xdr:cNvSpPr txBox="1"/>
        </xdr:nvSpPr>
        <xdr:spPr>
          <a:xfrm rot="16200000">
            <a:off x="-799555" y="7571824"/>
            <a:ext cx="2663795" cy="588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 of recycling at end-of-life</a:t>
            </a:r>
          </a:p>
        </xdr:txBody>
      </xdr:sp>
      <xdr:sp macro="" textlink="">
        <xdr:nvSpPr>
          <xdr:cNvPr id="15" name="TextBox 15">
            <a:extLst>
              <a:ext uri="{FF2B5EF4-FFF2-40B4-BE49-F238E27FC236}">
                <a16:creationId xmlns:a16="http://schemas.microsoft.com/office/drawing/2014/main" id="{00000000-0008-0000-1200-00000F000000}"/>
              </a:ext>
            </a:extLst>
          </xdr:cNvPr>
          <xdr:cNvSpPr txBox="1"/>
        </xdr:nvSpPr>
        <xdr:spPr>
          <a:xfrm>
            <a:off x="4496345" y="2825199"/>
            <a:ext cx="2663795" cy="597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Increased content of recycled material</a:t>
            </a:r>
          </a:p>
        </xdr:txBody>
      </xdr:sp>
    </xdr:grpSp>
    <xdr:clientData/>
  </xdr:twoCellAnchor>
  <xdr:twoCellAnchor editAs="oneCell">
    <xdr:from>
      <xdr:col>15</xdr:col>
      <xdr:colOff>0</xdr:colOff>
      <xdr:row>1</xdr:row>
      <xdr:rowOff>0</xdr:rowOff>
    </xdr:from>
    <xdr:to>
      <xdr:col>16</xdr:col>
      <xdr:colOff>152400</xdr:colOff>
      <xdr:row>6</xdr:row>
      <xdr:rowOff>178317</xdr:rowOff>
    </xdr:to>
    <xdr:pic>
      <xdr:nvPicPr>
        <xdr:cNvPr id="18" name="Picture 17">
          <a:extLst>
            <a:ext uri="{FF2B5EF4-FFF2-40B4-BE49-F238E27FC236}">
              <a16:creationId xmlns:a16="http://schemas.microsoft.com/office/drawing/2014/main" id="{00000000-0008-0000-1200-000012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144000" y="161925"/>
          <a:ext cx="762000" cy="1102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1915569</xdr:colOff>
      <xdr:row>1</xdr:row>
      <xdr:rowOff>0</xdr:rowOff>
    </xdr:from>
    <xdr:to>
      <xdr:col>5</xdr:col>
      <xdr:colOff>2412985</xdr:colOff>
      <xdr:row>1</xdr:row>
      <xdr:rowOff>699657</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21152" y="0"/>
          <a:ext cx="497416" cy="707277"/>
        </a:xfrm>
        <a:prstGeom prst="rect">
          <a:avLst/>
        </a:prstGeom>
      </xdr:spPr>
    </xdr:pic>
    <xdr:clientData/>
  </xdr:twoCellAnchor>
  <xdr:twoCellAnchor editAs="oneCell">
    <xdr:from>
      <xdr:col>16</xdr:col>
      <xdr:colOff>0</xdr:colOff>
      <xdr:row>1</xdr:row>
      <xdr:rowOff>0</xdr:rowOff>
    </xdr:from>
    <xdr:to>
      <xdr:col>16</xdr:col>
      <xdr:colOff>497416</xdr:colOff>
      <xdr:row>1</xdr:row>
      <xdr:rowOff>699657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13533" y="0"/>
          <a:ext cx="497416" cy="699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2</xdr:row>
      <xdr:rowOff>0</xdr:rowOff>
    </xdr:from>
    <xdr:to>
      <xdr:col>14</xdr:col>
      <xdr:colOff>0</xdr:colOff>
      <xdr:row>30</xdr:row>
      <xdr:rowOff>0</xdr:rowOff>
    </xdr:to>
    <xdr:graphicFrame macro="">
      <xdr:nvGraphicFramePr>
        <xdr:cNvPr id="5" name="Chart 3">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77</xdr:row>
      <xdr:rowOff>0</xdr:rowOff>
    </xdr:from>
    <xdr:to>
      <xdr:col>11</xdr:col>
      <xdr:colOff>0</xdr:colOff>
      <xdr:row>105</xdr:row>
      <xdr:rowOff>95250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127</xdr:row>
      <xdr:rowOff>0</xdr:rowOff>
    </xdr:from>
    <xdr:to>
      <xdr:col>11</xdr:col>
      <xdr:colOff>0</xdr:colOff>
      <xdr:row>155</xdr:row>
      <xdr:rowOff>95250</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177</xdr:row>
      <xdr:rowOff>0</xdr:rowOff>
    </xdr:from>
    <xdr:to>
      <xdr:col>11</xdr:col>
      <xdr:colOff>0</xdr:colOff>
      <xdr:row>205</xdr:row>
      <xdr:rowOff>95250</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581025</xdr:colOff>
      <xdr:row>227</xdr:row>
      <xdr:rowOff>28575</xdr:rowOff>
    </xdr:from>
    <xdr:to>
      <xdr:col>10</xdr:col>
      <xdr:colOff>581025</xdr:colOff>
      <xdr:row>255</xdr:row>
      <xdr:rowOff>123825</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277</xdr:row>
      <xdr:rowOff>0</xdr:rowOff>
    </xdr:from>
    <xdr:to>
      <xdr:col>11</xdr:col>
      <xdr:colOff>0</xdr:colOff>
      <xdr:row>305</xdr:row>
      <xdr:rowOff>95250</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12</xdr:col>
      <xdr:colOff>47625</xdr:colOff>
      <xdr:row>0</xdr:row>
      <xdr:rowOff>114300</xdr:rowOff>
    </xdr:from>
    <xdr:to>
      <xdr:col>13</xdr:col>
      <xdr:colOff>200025</xdr:colOff>
      <xdr:row>6</xdr:row>
      <xdr:rowOff>73542</xdr:rowOff>
    </xdr:to>
    <xdr:pic>
      <xdr:nvPicPr>
        <xdr:cNvPr id="10" name="Pictur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972550" y="114300"/>
          <a:ext cx="762000" cy="11022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1876425</xdr:colOff>
      <xdr:row>28</xdr:row>
      <xdr:rowOff>152400</xdr:rowOff>
    </xdr:from>
    <xdr:to>
      <xdr:col>4</xdr:col>
      <xdr:colOff>418650</xdr:colOff>
      <xdr:row>51</xdr:row>
      <xdr:rowOff>28125</xdr:rowOff>
    </xdr:to>
    <xdr:sp macro="" textlink="">
      <xdr:nvSpPr>
        <xdr:cNvPr id="4" name="Rechteck 3">
          <a:extLst>
            <a:ext uri="{FF2B5EF4-FFF2-40B4-BE49-F238E27FC236}">
              <a16:creationId xmlns:a16="http://schemas.microsoft.com/office/drawing/2014/main" id="{00000000-0008-0000-0400-000004000000}"/>
            </a:ext>
          </a:extLst>
        </xdr:cNvPr>
        <xdr:cNvSpPr/>
      </xdr:nvSpPr>
      <xdr:spPr>
        <a:xfrm>
          <a:off x="3267075" y="4429125"/>
          <a:ext cx="3600000" cy="3600000"/>
        </a:xfrm>
        <a:prstGeom prst="rect">
          <a:avLst/>
        </a:prstGeom>
        <a:solidFill>
          <a:schemeClr val="accent4"/>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2800350</xdr:colOff>
      <xdr:row>34</xdr:row>
      <xdr:rowOff>76200</xdr:rowOff>
    </xdr:from>
    <xdr:to>
      <xdr:col>4</xdr:col>
      <xdr:colOff>406575</xdr:colOff>
      <xdr:row>40</xdr:row>
      <xdr:rowOff>4650</xdr:rowOff>
    </xdr:to>
    <xdr:sp macro="" textlink="">
      <xdr:nvSpPr>
        <xdr:cNvPr id="11" name="Rechteck 10">
          <a:extLst>
            <a:ext uri="{FF2B5EF4-FFF2-40B4-BE49-F238E27FC236}">
              <a16:creationId xmlns:a16="http://schemas.microsoft.com/office/drawing/2014/main" id="{00000000-0008-0000-0400-00000B000000}"/>
            </a:ext>
          </a:extLst>
        </xdr:cNvPr>
        <xdr:cNvSpPr/>
      </xdr:nvSpPr>
      <xdr:spPr>
        <a:xfrm>
          <a:off x="4191000" y="5324475"/>
          <a:ext cx="2664000" cy="900000"/>
        </a:xfrm>
        <a:prstGeom prst="rect">
          <a:avLst/>
        </a:prstGeom>
        <a:solidFill>
          <a:schemeClr val="accent5"/>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2800350</xdr:colOff>
      <xdr:row>40</xdr:row>
      <xdr:rowOff>9525</xdr:rowOff>
    </xdr:from>
    <xdr:to>
      <xdr:col>4</xdr:col>
      <xdr:colOff>406575</xdr:colOff>
      <xdr:row>45</xdr:row>
      <xdr:rowOff>99900</xdr:rowOff>
    </xdr:to>
    <xdr:sp macro="" textlink="">
      <xdr:nvSpPr>
        <xdr:cNvPr id="12" name="Rechteck 11">
          <a:extLst>
            <a:ext uri="{FF2B5EF4-FFF2-40B4-BE49-F238E27FC236}">
              <a16:creationId xmlns:a16="http://schemas.microsoft.com/office/drawing/2014/main" id="{00000000-0008-0000-0400-00000C000000}"/>
            </a:ext>
          </a:extLst>
        </xdr:cNvPr>
        <xdr:cNvSpPr/>
      </xdr:nvSpPr>
      <xdr:spPr>
        <a:xfrm>
          <a:off x="4191000" y="6229350"/>
          <a:ext cx="2664000" cy="900000"/>
        </a:xfrm>
        <a:prstGeom prst="rect">
          <a:avLst/>
        </a:prstGeom>
        <a:solidFill>
          <a:schemeClr val="tx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2800350</xdr:colOff>
      <xdr:row>45</xdr:row>
      <xdr:rowOff>85725</xdr:rowOff>
    </xdr:from>
    <xdr:to>
      <xdr:col>4</xdr:col>
      <xdr:colOff>406575</xdr:colOff>
      <xdr:row>51</xdr:row>
      <xdr:rowOff>14175</xdr:rowOff>
    </xdr:to>
    <xdr:sp macro="" textlink="">
      <xdr:nvSpPr>
        <xdr:cNvPr id="13" name="Rechteck 12">
          <a:extLst>
            <a:ext uri="{FF2B5EF4-FFF2-40B4-BE49-F238E27FC236}">
              <a16:creationId xmlns:a16="http://schemas.microsoft.com/office/drawing/2014/main" id="{00000000-0008-0000-0400-00000D000000}"/>
            </a:ext>
          </a:extLst>
        </xdr:cNvPr>
        <xdr:cNvSpPr/>
      </xdr:nvSpPr>
      <xdr:spPr>
        <a:xfrm>
          <a:off x="4191000" y="7115175"/>
          <a:ext cx="2664000" cy="900000"/>
        </a:xfrm>
        <a:prstGeom prst="rect">
          <a:avLst/>
        </a:prstGeom>
        <a:solidFill>
          <a:schemeClr val="accent5"/>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1895475</xdr:colOff>
      <xdr:row>34</xdr:row>
      <xdr:rowOff>76200</xdr:rowOff>
    </xdr:from>
    <xdr:to>
      <xdr:col>2</xdr:col>
      <xdr:colOff>2795475</xdr:colOff>
      <xdr:row>51</xdr:row>
      <xdr:rowOff>23475</xdr:rowOff>
    </xdr:to>
    <xdr:sp macro="" textlink="">
      <xdr:nvSpPr>
        <xdr:cNvPr id="15" name="Rechteck 14">
          <a:extLst>
            <a:ext uri="{FF2B5EF4-FFF2-40B4-BE49-F238E27FC236}">
              <a16:creationId xmlns:a16="http://schemas.microsoft.com/office/drawing/2014/main" id="{00000000-0008-0000-0400-00000F000000}"/>
            </a:ext>
          </a:extLst>
        </xdr:cNvPr>
        <xdr:cNvSpPr/>
      </xdr:nvSpPr>
      <xdr:spPr>
        <a:xfrm>
          <a:off x="3286125" y="5810250"/>
          <a:ext cx="900000" cy="2700000"/>
        </a:xfrm>
        <a:prstGeom prst="rect">
          <a:avLst/>
        </a:prstGeom>
        <a:solidFill>
          <a:schemeClr val="bg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2800350</xdr:colOff>
      <xdr:row>28</xdr:row>
      <xdr:rowOff>142875</xdr:rowOff>
    </xdr:from>
    <xdr:to>
      <xdr:col>2</xdr:col>
      <xdr:colOff>2800350</xdr:colOff>
      <xdr:row>51</xdr:row>
      <xdr:rowOff>18600</xdr:rowOff>
    </xdr:to>
    <xdr:cxnSp macro="">
      <xdr:nvCxnSpPr>
        <xdr:cNvPr id="17" name="Gerade Verbindung 16">
          <a:extLst>
            <a:ext uri="{FF2B5EF4-FFF2-40B4-BE49-F238E27FC236}">
              <a16:creationId xmlns:a16="http://schemas.microsoft.com/office/drawing/2014/main" id="{00000000-0008-0000-0400-000011000000}"/>
            </a:ext>
          </a:extLst>
        </xdr:cNvPr>
        <xdr:cNvCxnSpPr/>
      </xdr:nvCxnSpPr>
      <xdr:spPr>
        <a:xfrm>
          <a:off x="4191000" y="4905375"/>
          <a:ext cx="0" cy="360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3705225</xdr:colOff>
      <xdr:row>34</xdr:row>
      <xdr:rowOff>76200</xdr:rowOff>
    </xdr:from>
    <xdr:to>
      <xdr:col>2</xdr:col>
      <xdr:colOff>3705225</xdr:colOff>
      <xdr:row>51</xdr:row>
      <xdr:rowOff>23475</xdr:rowOff>
    </xdr:to>
    <xdr:cxnSp macro="">
      <xdr:nvCxnSpPr>
        <xdr:cNvPr id="18" name="Gerade Verbindung 17">
          <a:extLst>
            <a:ext uri="{FF2B5EF4-FFF2-40B4-BE49-F238E27FC236}">
              <a16:creationId xmlns:a16="http://schemas.microsoft.com/office/drawing/2014/main" id="{00000000-0008-0000-0400-000012000000}"/>
            </a:ext>
          </a:extLst>
        </xdr:cNvPr>
        <xdr:cNvCxnSpPr/>
      </xdr:nvCxnSpPr>
      <xdr:spPr>
        <a:xfrm>
          <a:off x="5095875" y="5324475"/>
          <a:ext cx="0" cy="270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xdr:colOff>
      <xdr:row>34</xdr:row>
      <xdr:rowOff>76200</xdr:rowOff>
    </xdr:from>
    <xdr:to>
      <xdr:col>3</xdr:col>
      <xdr:colOff>104775</xdr:colOff>
      <xdr:row>51</xdr:row>
      <xdr:rowOff>23475</xdr:rowOff>
    </xdr:to>
    <xdr:cxnSp macro="">
      <xdr:nvCxnSpPr>
        <xdr:cNvPr id="19" name="Gerade Verbindung 18">
          <a:extLst>
            <a:ext uri="{FF2B5EF4-FFF2-40B4-BE49-F238E27FC236}">
              <a16:creationId xmlns:a16="http://schemas.microsoft.com/office/drawing/2014/main" id="{00000000-0008-0000-0400-000013000000}"/>
            </a:ext>
          </a:extLst>
        </xdr:cNvPr>
        <xdr:cNvCxnSpPr/>
      </xdr:nvCxnSpPr>
      <xdr:spPr>
        <a:xfrm>
          <a:off x="5991225" y="5324475"/>
          <a:ext cx="0" cy="270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1886175</xdr:colOff>
      <xdr:row>34</xdr:row>
      <xdr:rowOff>85500</xdr:rowOff>
    </xdr:from>
    <xdr:to>
      <xdr:col>4</xdr:col>
      <xdr:colOff>428400</xdr:colOff>
      <xdr:row>34</xdr:row>
      <xdr:rowOff>85500</xdr:rowOff>
    </xdr:to>
    <xdr:cxnSp macro="">
      <xdr:nvCxnSpPr>
        <xdr:cNvPr id="20" name="Gerade Verbindung 19">
          <a:extLst>
            <a:ext uri="{FF2B5EF4-FFF2-40B4-BE49-F238E27FC236}">
              <a16:creationId xmlns:a16="http://schemas.microsoft.com/office/drawing/2014/main" id="{00000000-0008-0000-0400-000014000000}"/>
            </a:ext>
          </a:extLst>
        </xdr:cNvPr>
        <xdr:cNvCxnSpPr/>
      </xdr:nvCxnSpPr>
      <xdr:spPr>
        <a:xfrm rot="5400000">
          <a:off x="5076825" y="3533775"/>
          <a:ext cx="0" cy="360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2803125</xdr:colOff>
      <xdr:row>40</xdr:row>
      <xdr:rowOff>18825</xdr:rowOff>
    </xdr:from>
    <xdr:to>
      <xdr:col>4</xdr:col>
      <xdr:colOff>409350</xdr:colOff>
      <xdr:row>40</xdr:row>
      <xdr:rowOff>18825</xdr:rowOff>
    </xdr:to>
    <xdr:cxnSp macro="">
      <xdr:nvCxnSpPr>
        <xdr:cNvPr id="21" name="Gerade Verbindung 20">
          <a:extLst>
            <a:ext uri="{FF2B5EF4-FFF2-40B4-BE49-F238E27FC236}">
              <a16:creationId xmlns:a16="http://schemas.microsoft.com/office/drawing/2014/main" id="{00000000-0008-0000-0400-000015000000}"/>
            </a:ext>
          </a:extLst>
        </xdr:cNvPr>
        <xdr:cNvCxnSpPr/>
      </xdr:nvCxnSpPr>
      <xdr:spPr>
        <a:xfrm rot="5400000">
          <a:off x="5525775" y="4906650"/>
          <a:ext cx="0" cy="2664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2803125</xdr:colOff>
      <xdr:row>45</xdr:row>
      <xdr:rowOff>85500</xdr:rowOff>
    </xdr:from>
    <xdr:to>
      <xdr:col>4</xdr:col>
      <xdr:colOff>409350</xdr:colOff>
      <xdr:row>45</xdr:row>
      <xdr:rowOff>85500</xdr:rowOff>
    </xdr:to>
    <xdr:cxnSp macro="">
      <xdr:nvCxnSpPr>
        <xdr:cNvPr id="22" name="Gerade Verbindung 21">
          <a:extLst>
            <a:ext uri="{FF2B5EF4-FFF2-40B4-BE49-F238E27FC236}">
              <a16:creationId xmlns:a16="http://schemas.microsoft.com/office/drawing/2014/main" id="{00000000-0008-0000-0400-000016000000}"/>
            </a:ext>
          </a:extLst>
        </xdr:cNvPr>
        <xdr:cNvCxnSpPr/>
      </xdr:nvCxnSpPr>
      <xdr:spPr>
        <a:xfrm rot="5400000">
          <a:off x="5525775" y="5782950"/>
          <a:ext cx="0" cy="2664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2857500</xdr:colOff>
      <xdr:row>29</xdr:row>
      <xdr:rowOff>85725</xdr:rowOff>
    </xdr:from>
    <xdr:to>
      <xdr:col>4</xdr:col>
      <xdr:colOff>333375</xdr:colOff>
      <xdr:row>31</xdr:row>
      <xdr:rowOff>57150</xdr:rowOff>
    </xdr:to>
    <xdr:sp macro="" textlink="">
      <xdr:nvSpPr>
        <xdr:cNvPr id="23" name="Rechteck 22">
          <a:extLst>
            <a:ext uri="{FF2B5EF4-FFF2-40B4-BE49-F238E27FC236}">
              <a16:creationId xmlns:a16="http://schemas.microsoft.com/office/drawing/2014/main" id="{00000000-0008-0000-0400-000017000000}"/>
            </a:ext>
          </a:extLst>
        </xdr:cNvPr>
        <xdr:cNvSpPr/>
      </xdr:nvSpPr>
      <xdr:spPr>
        <a:xfrm>
          <a:off x="4248150" y="4524375"/>
          <a:ext cx="2533650" cy="29527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de-DE" sz="1200" b="1">
              <a:solidFill>
                <a:sysClr val="windowText" lastClr="000000"/>
              </a:solidFill>
              <a:latin typeface="Arial" pitchFamily="34" charset="0"/>
              <a:cs typeface="Arial" pitchFamily="34" charset="0"/>
            </a:rPr>
            <a:t>Content of recycled material r</a:t>
          </a:r>
          <a:r>
            <a:rPr lang="de-DE" sz="1200" b="1" baseline="-25000">
              <a:solidFill>
                <a:sysClr val="windowText" lastClr="000000"/>
              </a:solidFill>
              <a:latin typeface="Arial" pitchFamily="34" charset="0"/>
              <a:cs typeface="Arial" pitchFamily="34" charset="0"/>
            </a:rPr>
            <a:t>1</a:t>
          </a:r>
        </a:p>
      </xdr:txBody>
    </xdr:sp>
    <xdr:clientData/>
  </xdr:twoCellAnchor>
  <xdr:twoCellAnchor>
    <xdr:from>
      <xdr:col>2</xdr:col>
      <xdr:colOff>1957387</xdr:colOff>
      <xdr:row>35</xdr:row>
      <xdr:rowOff>90488</xdr:rowOff>
    </xdr:from>
    <xdr:to>
      <xdr:col>2</xdr:col>
      <xdr:colOff>2252662</xdr:colOff>
      <xdr:row>50</xdr:row>
      <xdr:rowOff>23813</xdr:rowOff>
    </xdr:to>
    <xdr:sp macro="" textlink="">
      <xdr:nvSpPr>
        <xdr:cNvPr id="24" name="Rechteck 23">
          <a:extLst>
            <a:ext uri="{FF2B5EF4-FFF2-40B4-BE49-F238E27FC236}">
              <a16:creationId xmlns:a16="http://schemas.microsoft.com/office/drawing/2014/main" id="{00000000-0008-0000-0400-000018000000}"/>
            </a:ext>
          </a:extLst>
        </xdr:cNvPr>
        <xdr:cNvSpPr/>
      </xdr:nvSpPr>
      <xdr:spPr>
        <a:xfrm rot="16200000">
          <a:off x="2314575" y="6534150"/>
          <a:ext cx="2362200" cy="29527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de-DE" sz="1200" b="1">
              <a:solidFill>
                <a:sysClr val="windowText" lastClr="000000"/>
              </a:solidFill>
              <a:latin typeface="Arial" pitchFamily="34" charset="0"/>
              <a:cs typeface="Arial" pitchFamily="34" charset="0"/>
            </a:rPr>
            <a:t>Recycling rate</a:t>
          </a:r>
          <a:r>
            <a:rPr lang="de-DE" sz="1200" b="1" baseline="0">
              <a:solidFill>
                <a:sysClr val="windowText" lastClr="000000"/>
              </a:solidFill>
              <a:latin typeface="Arial" pitchFamily="34" charset="0"/>
              <a:cs typeface="Arial" pitchFamily="34" charset="0"/>
            </a:rPr>
            <a:t> (collection) r</a:t>
          </a:r>
          <a:r>
            <a:rPr lang="de-DE" sz="1200" b="1" baseline="-25000">
              <a:solidFill>
                <a:sysClr val="windowText" lastClr="000000"/>
              </a:solidFill>
              <a:latin typeface="Arial" pitchFamily="34" charset="0"/>
              <a:cs typeface="Arial" pitchFamily="34" charset="0"/>
            </a:rPr>
            <a:t>2</a:t>
          </a:r>
        </a:p>
      </xdr:txBody>
    </xdr:sp>
    <xdr:clientData/>
  </xdr:twoCellAnchor>
  <xdr:twoCellAnchor>
    <xdr:from>
      <xdr:col>2</xdr:col>
      <xdr:colOff>2924175</xdr:colOff>
      <xdr:row>32</xdr:row>
      <xdr:rowOff>0</xdr:rowOff>
    </xdr:from>
    <xdr:to>
      <xdr:col>4</xdr:col>
      <xdr:colOff>323850</xdr:colOff>
      <xdr:row>32</xdr:row>
      <xdr:rowOff>0</xdr:rowOff>
    </xdr:to>
    <xdr:cxnSp macro="">
      <xdr:nvCxnSpPr>
        <xdr:cNvPr id="26" name="Gerade Verbindung mit Pfeil 25">
          <a:extLst>
            <a:ext uri="{FF2B5EF4-FFF2-40B4-BE49-F238E27FC236}">
              <a16:creationId xmlns:a16="http://schemas.microsoft.com/office/drawing/2014/main" id="{00000000-0008-0000-0400-00001A000000}"/>
            </a:ext>
          </a:extLst>
        </xdr:cNvPr>
        <xdr:cNvCxnSpPr/>
      </xdr:nvCxnSpPr>
      <xdr:spPr>
        <a:xfrm>
          <a:off x="4314825" y="4924425"/>
          <a:ext cx="245745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2371725</xdr:colOff>
      <xdr:row>35</xdr:row>
      <xdr:rowOff>28575</xdr:rowOff>
    </xdr:from>
    <xdr:to>
      <xdr:col>2</xdr:col>
      <xdr:colOff>2371725</xdr:colOff>
      <xdr:row>50</xdr:row>
      <xdr:rowOff>57150</xdr:rowOff>
    </xdr:to>
    <xdr:cxnSp macro="">
      <xdr:nvCxnSpPr>
        <xdr:cNvPr id="27" name="Gerade Verbindung mit Pfeil 26">
          <a:extLst>
            <a:ext uri="{FF2B5EF4-FFF2-40B4-BE49-F238E27FC236}">
              <a16:creationId xmlns:a16="http://schemas.microsoft.com/office/drawing/2014/main" id="{00000000-0008-0000-0400-00001B000000}"/>
            </a:ext>
          </a:extLst>
        </xdr:cNvPr>
        <xdr:cNvCxnSpPr/>
      </xdr:nvCxnSpPr>
      <xdr:spPr>
        <a:xfrm rot="5400000">
          <a:off x="2533650" y="6667500"/>
          <a:ext cx="245745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2857500</xdr:colOff>
      <xdr:row>32</xdr:row>
      <xdr:rowOff>66675</xdr:rowOff>
    </xdr:from>
    <xdr:to>
      <xdr:col>4</xdr:col>
      <xdr:colOff>333375</xdr:colOff>
      <xdr:row>34</xdr:row>
      <xdr:rowOff>38100</xdr:rowOff>
    </xdr:to>
    <xdr:sp macro="" textlink="">
      <xdr:nvSpPr>
        <xdr:cNvPr id="28" name="Rechteck 27">
          <a:extLst>
            <a:ext uri="{FF2B5EF4-FFF2-40B4-BE49-F238E27FC236}">
              <a16:creationId xmlns:a16="http://schemas.microsoft.com/office/drawing/2014/main" id="{00000000-0008-0000-0400-00001C000000}"/>
            </a:ext>
          </a:extLst>
        </xdr:cNvPr>
        <xdr:cNvSpPr/>
      </xdr:nvSpPr>
      <xdr:spPr>
        <a:xfrm>
          <a:off x="4248150" y="4991100"/>
          <a:ext cx="2533650" cy="29527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de-DE" sz="1200" b="1">
              <a:solidFill>
                <a:sysClr val="windowText" lastClr="000000"/>
              </a:solidFill>
              <a:latin typeface="Arial" pitchFamily="34" charset="0"/>
              <a:cs typeface="Arial" pitchFamily="34" charset="0"/>
            </a:rPr>
            <a:t>0 %                                     100 %</a:t>
          </a:r>
          <a:endParaRPr lang="de-DE" sz="1200" b="1" baseline="-25000">
            <a:solidFill>
              <a:sysClr val="windowText" lastClr="000000"/>
            </a:solidFill>
            <a:latin typeface="Arial" pitchFamily="34" charset="0"/>
            <a:cs typeface="Arial" pitchFamily="34" charset="0"/>
          </a:endParaRPr>
        </a:p>
      </xdr:txBody>
    </xdr:sp>
    <xdr:clientData/>
  </xdr:twoCellAnchor>
  <xdr:twoCellAnchor>
    <xdr:from>
      <xdr:col>2</xdr:col>
      <xdr:colOff>2424113</xdr:colOff>
      <xdr:row>35</xdr:row>
      <xdr:rowOff>90488</xdr:rowOff>
    </xdr:from>
    <xdr:to>
      <xdr:col>2</xdr:col>
      <xdr:colOff>2719388</xdr:colOff>
      <xdr:row>50</xdr:row>
      <xdr:rowOff>23813</xdr:rowOff>
    </xdr:to>
    <xdr:sp macro="" textlink="">
      <xdr:nvSpPr>
        <xdr:cNvPr id="29" name="Rechteck 28">
          <a:extLst>
            <a:ext uri="{FF2B5EF4-FFF2-40B4-BE49-F238E27FC236}">
              <a16:creationId xmlns:a16="http://schemas.microsoft.com/office/drawing/2014/main" id="{00000000-0008-0000-0400-00001D000000}"/>
            </a:ext>
          </a:extLst>
        </xdr:cNvPr>
        <xdr:cNvSpPr/>
      </xdr:nvSpPr>
      <xdr:spPr>
        <a:xfrm rot="16200000">
          <a:off x="2781301" y="6534150"/>
          <a:ext cx="2362200" cy="29527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de-DE" sz="1200" b="1">
              <a:solidFill>
                <a:sysClr val="windowText" lastClr="000000"/>
              </a:solidFill>
              <a:latin typeface="Arial" pitchFamily="34" charset="0"/>
              <a:cs typeface="Arial" pitchFamily="34" charset="0"/>
            </a:rPr>
            <a:t>100 %                                   0 %</a:t>
          </a:r>
          <a:endParaRPr lang="de-DE" sz="1200" b="1" baseline="-25000">
            <a:solidFill>
              <a:sysClr val="windowText" lastClr="000000"/>
            </a:solidFill>
            <a:latin typeface="Arial" pitchFamily="34" charset="0"/>
            <a:cs typeface="Arial" pitchFamily="34" charset="0"/>
          </a:endParaRPr>
        </a:p>
      </xdr:txBody>
    </xdr:sp>
    <xdr:clientData/>
  </xdr:twoCellAnchor>
  <xdr:twoCellAnchor>
    <xdr:from>
      <xdr:col>2</xdr:col>
      <xdr:colOff>2981325</xdr:colOff>
      <xdr:row>36</xdr:row>
      <xdr:rowOff>28575</xdr:rowOff>
    </xdr:from>
    <xdr:to>
      <xdr:col>2</xdr:col>
      <xdr:colOff>3524250</xdr:colOff>
      <xdr:row>38</xdr:row>
      <xdr:rowOff>0</xdr:rowOff>
    </xdr:to>
    <xdr:sp macro="" textlink="">
      <xdr:nvSpPr>
        <xdr:cNvPr id="30" name="Rechteck 29">
          <a:extLst>
            <a:ext uri="{FF2B5EF4-FFF2-40B4-BE49-F238E27FC236}">
              <a16:creationId xmlns:a16="http://schemas.microsoft.com/office/drawing/2014/main" id="{00000000-0008-0000-0400-00001E000000}"/>
            </a:ext>
          </a:extLst>
        </xdr:cNvPr>
        <xdr:cNvSpPr/>
      </xdr:nvSpPr>
      <xdr:spPr>
        <a:xfrm>
          <a:off x="4371975" y="5600700"/>
          <a:ext cx="542925" cy="29527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de-DE" sz="1200" b="1">
              <a:solidFill>
                <a:sysClr val="windowText" lastClr="000000"/>
              </a:solidFill>
              <a:latin typeface="Arial" pitchFamily="34" charset="0"/>
              <a:cs typeface="Arial" pitchFamily="34" charset="0"/>
            </a:rPr>
            <a:t>S1</a:t>
          </a:r>
          <a:endParaRPr lang="de-DE" sz="1200" b="1" baseline="-25000">
            <a:solidFill>
              <a:sysClr val="windowText" lastClr="000000"/>
            </a:solidFill>
            <a:latin typeface="Arial" pitchFamily="34" charset="0"/>
            <a:cs typeface="Arial" pitchFamily="34" charset="0"/>
          </a:endParaRPr>
        </a:p>
      </xdr:txBody>
    </xdr:sp>
    <xdr:clientData/>
  </xdr:twoCellAnchor>
  <xdr:twoCellAnchor>
    <xdr:from>
      <xdr:col>2</xdr:col>
      <xdr:colOff>3857625</xdr:colOff>
      <xdr:row>36</xdr:row>
      <xdr:rowOff>28575</xdr:rowOff>
    </xdr:from>
    <xdr:to>
      <xdr:col>2</xdr:col>
      <xdr:colOff>4400550</xdr:colOff>
      <xdr:row>38</xdr:row>
      <xdr:rowOff>0</xdr:rowOff>
    </xdr:to>
    <xdr:sp macro="" textlink="">
      <xdr:nvSpPr>
        <xdr:cNvPr id="31" name="Rechteck 30">
          <a:extLst>
            <a:ext uri="{FF2B5EF4-FFF2-40B4-BE49-F238E27FC236}">
              <a16:creationId xmlns:a16="http://schemas.microsoft.com/office/drawing/2014/main" id="{00000000-0008-0000-0400-00001F000000}"/>
            </a:ext>
          </a:extLst>
        </xdr:cNvPr>
        <xdr:cNvSpPr/>
      </xdr:nvSpPr>
      <xdr:spPr>
        <a:xfrm>
          <a:off x="5248275" y="5600700"/>
          <a:ext cx="542925" cy="29527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de-DE" sz="1200" b="1">
              <a:solidFill>
                <a:sysClr val="windowText" lastClr="000000"/>
              </a:solidFill>
              <a:latin typeface="Arial" pitchFamily="34" charset="0"/>
              <a:cs typeface="Arial" pitchFamily="34" charset="0"/>
            </a:rPr>
            <a:t>S2</a:t>
          </a:r>
          <a:endParaRPr lang="de-DE" sz="1200" b="1" baseline="-25000">
            <a:solidFill>
              <a:sysClr val="windowText" lastClr="000000"/>
            </a:solidFill>
            <a:latin typeface="Arial" pitchFamily="34" charset="0"/>
            <a:cs typeface="Arial" pitchFamily="34" charset="0"/>
          </a:endParaRPr>
        </a:p>
      </xdr:txBody>
    </xdr:sp>
    <xdr:clientData/>
  </xdr:twoCellAnchor>
  <xdr:twoCellAnchor>
    <xdr:from>
      <xdr:col>3</xdr:col>
      <xdr:colOff>276225</xdr:colOff>
      <xdr:row>36</xdr:row>
      <xdr:rowOff>28575</xdr:rowOff>
    </xdr:from>
    <xdr:to>
      <xdr:col>4</xdr:col>
      <xdr:colOff>257175</xdr:colOff>
      <xdr:row>38</xdr:row>
      <xdr:rowOff>0</xdr:rowOff>
    </xdr:to>
    <xdr:sp macro="" textlink="">
      <xdr:nvSpPr>
        <xdr:cNvPr id="32" name="Rechteck 31">
          <a:extLst>
            <a:ext uri="{FF2B5EF4-FFF2-40B4-BE49-F238E27FC236}">
              <a16:creationId xmlns:a16="http://schemas.microsoft.com/office/drawing/2014/main" id="{00000000-0008-0000-0400-000020000000}"/>
            </a:ext>
          </a:extLst>
        </xdr:cNvPr>
        <xdr:cNvSpPr/>
      </xdr:nvSpPr>
      <xdr:spPr>
        <a:xfrm>
          <a:off x="6162675" y="5600700"/>
          <a:ext cx="542925" cy="29527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de-DE" sz="1200" b="1">
              <a:solidFill>
                <a:sysClr val="windowText" lastClr="000000"/>
              </a:solidFill>
              <a:latin typeface="Arial" pitchFamily="34" charset="0"/>
              <a:cs typeface="Arial" pitchFamily="34" charset="0"/>
            </a:rPr>
            <a:t>S3</a:t>
          </a:r>
          <a:endParaRPr lang="de-DE" sz="1200" b="1" baseline="-25000">
            <a:solidFill>
              <a:sysClr val="windowText" lastClr="000000"/>
            </a:solidFill>
            <a:latin typeface="Arial" pitchFamily="34" charset="0"/>
            <a:cs typeface="Arial" pitchFamily="34" charset="0"/>
          </a:endParaRPr>
        </a:p>
      </xdr:txBody>
    </xdr:sp>
    <xdr:clientData/>
  </xdr:twoCellAnchor>
  <xdr:twoCellAnchor>
    <xdr:from>
      <xdr:col>2</xdr:col>
      <xdr:colOff>2981325</xdr:colOff>
      <xdr:row>41</xdr:row>
      <xdr:rowOff>123825</xdr:rowOff>
    </xdr:from>
    <xdr:to>
      <xdr:col>2</xdr:col>
      <xdr:colOff>3524250</xdr:colOff>
      <xdr:row>43</xdr:row>
      <xdr:rowOff>95250</xdr:rowOff>
    </xdr:to>
    <xdr:sp macro="" textlink="">
      <xdr:nvSpPr>
        <xdr:cNvPr id="33" name="Rechteck 32">
          <a:extLst>
            <a:ext uri="{FF2B5EF4-FFF2-40B4-BE49-F238E27FC236}">
              <a16:creationId xmlns:a16="http://schemas.microsoft.com/office/drawing/2014/main" id="{00000000-0008-0000-0400-000021000000}"/>
            </a:ext>
          </a:extLst>
        </xdr:cNvPr>
        <xdr:cNvSpPr/>
      </xdr:nvSpPr>
      <xdr:spPr>
        <a:xfrm>
          <a:off x="4371975" y="6505575"/>
          <a:ext cx="542925" cy="29527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de-DE" sz="1200" b="1">
              <a:solidFill>
                <a:sysClr val="windowText" lastClr="000000"/>
              </a:solidFill>
              <a:latin typeface="Arial" pitchFamily="34" charset="0"/>
              <a:cs typeface="Arial" pitchFamily="34" charset="0"/>
            </a:rPr>
            <a:t>S4</a:t>
          </a:r>
          <a:endParaRPr lang="de-DE" sz="1200" b="1" baseline="-25000">
            <a:solidFill>
              <a:sysClr val="windowText" lastClr="000000"/>
            </a:solidFill>
            <a:latin typeface="Arial" pitchFamily="34" charset="0"/>
            <a:cs typeface="Arial" pitchFamily="34" charset="0"/>
          </a:endParaRPr>
        </a:p>
      </xdr:txBody>
    </xdr:sp>
    <xdr:clientData/>
  </xdr:twoCellAnchor>
  <xdr:twoCellAnchor>
    <xdr:from>
      <xdr:col>2</xdr:col>
      <xdr:colOff>3857625</xdr:colOff>
      <xdr:row>41</xdr:row>
      <xdr:rowOff>123825</xdr:rowOff>
    </xdr:from>
    <xdr:to>
      <xdr:col>2</xdr:col>
      <xdr:colOff>4400550</xdr:colOff>
      <xdr:row>43</xdr:row>
      <xdr:rowOff>95250</xdr:rowOff>
    </xdr:to>
    <xdr:sp macro="" textlink="">
      <xdr:nvSpPr>
        <xdr:cNvPr id="34" name="Rechteck 33">
          <a:extLst>
            <a:ext uri="{FF2B5EF4-FFF2-40B4-BE49-F238E27FC236}">
              <a16:creationId xmlns:a16="http://schemas.microsoft.com/office/drawing/2014/main" id="{00000000-0008-0000-0400-000022000000}"/>
            </a:ext>
          </a:extLst>
        </xdr:cNvPr>
        <xdr:cNvSpPr/>
      </xdr:nvSpPr>
      <xdr:spPr>
        <a:xfrm>
          <a:off x="5248275" y="6505575"/>
          <a:ext cx="542925" cy="29527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de-DE" sz="1200" b="1">
              <a:solidFill>
                <a:sysClr val="windowText" lastClr="000000"/>
              </a:solidFill>
              <a:latin typeface="Arial" pitchFamily="34" charset="0"/>
              <a:cs typeface="Arial" pitchFamily="34" charset="0"/>
            </a:rPr>
            <a:t>S5</a:t>
          </a:r>
          <a:endParaRPr lang="de-DE" sz="1200" b="1" baseline="-25000">
            <a:solidFill>
              <a:sysClr val="windowText" lastClr="000000"/>
            </a:solidFill>
            <a:latin typeface="Arial" pitchFamily="34" charset="0"/>
            <a:cs typeface="Arial" pitchFamily="34" charset="0"/>
          </a:endParaRPr>
        </a:p>
      </xdr:txBody>
    </xdr:sp>
    <xdr:clientData/>
  </xdr:twoCellAnchor>
  <xdr:twoCellAnchor>
    <xdr:from>
      <xdr:col>3</xdr:col>
      <xdr:colOff>276225</xdr:colOff>
      <xdr:row>41</xdr:row>
      <xdr:rowOff>123825</xdr:rowOff>
    </xdr:from>
    <xdr:to>
      <xdr:col>4</xdr:col>
      <xdr:colOff>257175</xdr:colOff>
      <xdr:row>43</xdr:row>
      <xdr:rowOff>95250</xdr:rowOff>
    </xdr:to>
    <xdr:sp macro="" textlink="">
      <xdr:nvSpPr>
        <xdr:cNvPr id="35" name="Rechteck 34">
          <a:extLst>
            <a:ext uri="{FF2B5EF4-FFF2-40B4-BE49-F238E27FC236}">
              <a16:creationId xmlns:a16="http://schemas.microsoft.com/office/drawing/2014/main" id="{00000000-0008-0000-0400-000023000000}"/>
            </a:ext>
          </a:extLst>
        </xdr:cNvPr>
        <xdr:cNvSpPr/>
      </xdr:nvSpPr>
      <xdr:spPr>
        <a:xfrm>
          <a:off x="6162675" y="6505575"/>
          <a:ext cx="542925" cy="29527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de-DE" sz="1200" b="1">
              <a:solidFill>
                <a:sysClr val="windowText" lastClr="000000"/>
              </a:solidFill>
              <a:latin typeface="Arial" pitchFamily="34" charset="0"/>
              <a:cs typeface="Arial" pitchFamily="34" charset="0"/>
            </a:rPr>
            <a:t>S6</a:t>
          </a:r>
          <a:endParaRPr lang="de-DE" sz="1200" b="1" baseline="-25000">
            <a:solidFill>
              <a:sysClr val="windowText" lastClr="000000"/>
            </a:solidFill>
            <a:latin typeface="Arial" pitchFamily="34" charset="0"/>
            <a:cs typeface="Arial" pitchFamily="34" charset="0"/>
          </a:endParaRPr>
        </a:p>
      </xdr:txBody>
    </xdr:sp>
    <xdr:clientData/>
  </xdr:twoCellAnchor>
  <xdr:twoCellAnchor>
    <xdr:from>
      <xdr:col>2</xdr:col>
      <xdr:colOff>2981325</xdr:colOff>
      <xdr:row>47</xdr:row>
      <xdr:rowOff>9525</xdr:rowOff>
    </xdr:from>
    <xdr:to>
      <xdr:col>2</xdr:col>
      <xdr:colOff>3524250</xdr:colOff>
      <xdr:row>48</xdr:row>
      <xdr:rowOff>142875</xdr:rowOff>
    </xdr:to>
    <xdr:sp macro="" textlink="">
      <xdr:nvSpPr>
        <xdr:cNvPr id="44" name="Rechteck 43">
          <a:extLst>
            <a:ext uri="{FF2B5EF4-FFF2-40B4-BE49-F238E27FC236}">
              <a16:creationId xmlns:a16="http://schemas.microsoft.com/office/drawing/2014/main" id="{00000000-0008-0000-0400-00002C000000}"/>
            </a:ext>
          </a:extLst>
        </xdr:cNvPr>
        <xdr:cNvSpPr/>
      </xdr:nvSpPr>
      <xdr:spPr>
        <a:xfrm>
          <a:off x="4371975" y="7362825"/>
          <a:ext cx="542925" cy="29527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de-DE" sz="1200" b="1">
              <a:solidFill>
                <a:sysClr val="windowText" lastClr="000000"/>
              </a:solidFill>
              <a:latin typeface="Arial" pitchFamily="34" charset="0"/>
              <a:cs typeface="Arial" pitchFamily="34" charset="0"/>
            </a:rPr>
            <a:t>S7</a:t>
          </a:r>
          <a:endParaRPr lang="de-DE" sz="1200" b="1" baseline="-25000">
            <a:solidFill>
              <a:sysClr val="windowText" lastClr="000000"/>
            </a:solidFill>
            <a:latin typeface="Arial" pitchFamily="34" charset="0"/>
            <a:cs typeface="Arial" pitchFamily="34" charset="0"/>
          </a:endParaRPr>
        </a:p>
      </xdr:txBody>
    </xdr:sp>
    <xdr:clientData/>
  </xdr:twoCellAnchor>
  <xdr:twoCellAnchor>
    <xdr:from>
      <xdr:col>2</xdr:col>
      <xdr:colOff>3857625</xdr:colOff>
      <xdr:row>47</xdr:row>
      <xdr:rowOff>9525</xdr:rowOff>
    </xdr:from>
    <xdr:to>
      <xdr:col>2</xdr:col>
      <xdr:colOff>4400550</xdr:colOff>
      <xdr:row>48</xdr:row>
      <xdr:rowOff>142875</xdr:rowOff>
    </xdr:to>
    <xdr:sp macro="" textlink="">
      <xdr:nvSpPr>
        <xdr:cNvPr id="45" name="Rechteck 44">
          <a:extLst>
            <a:ext uri="{FF2B5EF4-FFF2-40B4-BE49-F238E27FC236}">
              <a16:creationId xmlns:a16="http://schemas.microsoft.com/office/drawing/2014/main" id="{00000000-0008-0000-0400-00002D000000}"/>
            </a:ext>
          </a:extLst>
        </xdr:cNvPr>
        <xdr:cNvSpPr/>
      </xdr:nvSpPr>
      <xdr:spPr>
        <a:xfrm>
          <a:off x="5248275" y="7362825"/>
          <a:ext cx="542925" cy="29527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de-DE" sz="1200" b="1">
              <a:solidFill>
                <a:sysClr val="windowText" lastClr="000000"/>
              </a:solidFill>
              <a:latin typeface="Arial" pitchFamily="34" charset="0"/>
              <a:cs typeface="Arial" pitchFamily="34" charset="0"/>
            </a:rPr>
            <a:t>S8</a:t>
          </a:r>
          <a:endParaRPr lang="de-DE" sz="1200" b="1" baseline="-25000">
            <a:solidFill>
              <a:sysClr val="windowText" lastClr="000000"/>
            </a:solidFill>
            <a:latin typeface="Arial" pitchFamily="34" charset="0"/>
            <a:cs typeface="Arial" pitchFamily="34" charset="0"/>
          </a:endParaRPr>
        </a:p>
      </xdr:txBody>
    </xdr:sp>
    <xdr:clientData/>
  </xdr:twoCellAnchor>
  <xdr:twoCellAnchor>
    <xdr:from>
      <xdr:col>3</xdr:col>
      <xdr:colOff>276225</xdr:colOff>
      <xdr:row>47</xdr:row>
      <xdr:rowOff>9525</xdr:rowOff>
    </xdr:from>
    <xdr:to>
      <xdr:col>4</xdr:col>
      <xdr:colOff>257175</xdr:colOff>
      <xdr:row>48</xdr:row>
      <xdr:rowOff>142875</xdr:rowOff>
    </xdr:to>
    <xdr:sp macro="" textlink="">
      <xdr:nvSpPr>
        <xdr:cNvPr id="46" name="Rechteck 45">
          <a:extLst>
            <a:ext uri="{FF2B5EF4-FFF2-40B4-BE49-F238E27FC236}">
              <a16:creationId xmlns:a16="http://schemas.microsoft.com/office/drawing/2014/main" id="{00000000-0008-0000-0400-00002E000000}"/>
            </a:ext>
          </a:extLst>
        </xdr:cNvPr>
        <xdr:cNvSpPr/>
      </xdr:nvSpPr>
      <xdr:spPr>
        <a:xfrm>
          <a:off x="6162675" y="7362825"/>
          <a:ext cx="542925" cy="29527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de-DE" sz="1200" b="1">
              <a:solidFill>
                <a:sysClr val="windowText" lastClr="000000"/>
              </a:solidFill>
              <a:latin typeface="Arial" pitchFamily="34" charset="0"/>
              <a:cs typeface="Arial" pitchFamily="34" charset="0"/>
            </a:rPr>
            <a:t>S9</a:t>
          </a:r>
          <a:endParaRPr lang="de-DE" sz="1200" b="1" baseline="-25000">
            <a:solidFill>
              <a:sysClr val="windowText" lastClr="000000"/>
            </a:solidFill>
            <a:latin typeface="Arial" pitchFamily="34" charset="0"/>
            <a:cs typeface="Arial" pitchFamily="34" charset="0"/>
          </a:endParaRPr>
        </a:p>
      </xdr:txBody>
    </xdr:sp>
    <xdr:clientData/>
  </xdr:twoCellAnchor>
  <xdr:twoCellAnchor editAs="oneCell">
    <xdr:from>
      <xdr:col>7</xdr:col>
      <xdr:colOff>0</xdr:colOff>
      <xdr:row>0</xdr:row>
      <xdr:rowOff>0</xdr:rowOff>
    </xdr:from>
    <xdr:to>
      <xdr:col>7</xdr:col>
      <xdr:colOff>497416</xdr:colOff>
      <xdr:row>4</xdr:row>
      <xdr:rowOff>13857</xdr:rowOff>
    </xdr:to>
    <xdr:pic>
      <xdr:nvPicPr>
        <xdr:cNvPr id="37" name="Picture 36">
          <a:extLst>
            <a:ext uri="{FF2B5EF4-FFF2-40B4-BE49-F238E27FC236}">
              <a16:creationId xmlns:a16="http://schemas.microsoft.com/office/drawing/2014/main" id="{00000000-0008-0000-04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67533" y="0"/>
          <a:ext cx="497416" cy="6996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497416</xdr:colOff>
      <xdr:row>4</xdr:row>
      <xdr:rowOff>44337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43760" y="0"/>
          <a:ext cx="497416" cy="6996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23</xdr:row>
      <xdr:rowOff>0</xdr:rowOff>
    </xdr:from>
    <xdr:to>
      <xdr:col>7</xdr:col>
      <xdr:colOff>1</xdr:colOff>
      <xdr:row>41</xdr:row>
      <xdr:rowOff>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23</xdr:row>
      <xdr:rowOff>0</xdr:rowOff>
    </xdr:from>
    <xdr:to>
      <xdr:col>12</xdr:col>
      <xdr:colOff>1</xdr:colOff>
      <xdr:row>41</xdr:row>
      <xdr:rowOff>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23</xdr:row>
      <xdr:rowOff>0</xdr:rowOff>
    </xdr:from>
    <xdr:to>
      <xdr:col>17</xdr:col>
      <xdr:colOff>0</xdr:colOff>
      <xdr:row>41</xdr:row>
      <xdr:rowOff>0</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41</xdr:row>
      <xdr:rowOff>0</xdr:rowOff>
    </xdr:from>
    <xdr:to>
      <xdr:col>7</xdr:col>
      <xdr:colOff>1</xdr:colOff>
      <xdr:row>59</xdr:row>
      <xdr:rowOff>0</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xdr:colOff>
      <xdr:row>41</xdr:row>
      <xdr:rowOff>0</xdr:rowOff>
    </xdr:from>
    <xdr:to>
      <xdr:col>12</xdr:col>
      <xdr:colOff>1</xdr:colOff>
      <xdr:row>59</xdr:row>
      <xdr:rowOff>0</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0</xdr:rowOff>
    </xdr:from>
    <xdr:to>
      <xdr:col>17</xdr:col>
      <xdr:colOff>0</xdr:colOff>
      <xdr:row>59</xdr:row>
      <xdr:rowOff>0</xdr:rowOff>
    </xdr:to>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59</xdr:row>
      <xdr:rowOff>0</xdr:rowOff>
    </xdr:from>
    <xdr:to>
      <xdr:col>7</xdr:col>
      <xdr:colOff>1</xdr:colOff>
      <xdr:row>77</xdr:row>
      <xdr:rowOff>0</xdr:rowOff>
    </xdr:to>
    <xdr:graphicFrame macro="">
      <xdr:nvGraphicFramePr>
        <xdr:cNvPr id="8" name="Chart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xdr:colOff>
      <xdr:row>59</xdr:row>
      <xdr:rowOff>0</xdr:rowOff>
    </xdr:from>
    <xdr:to>
      <xdr:col>12</xdr:col>
      <xdr:colOff>1</xdr:colOff>
      <xdr:row>77</xdr:row>
      <xdr:rowOff>0</xdr:rowOff>
    </xdr:to>
    <xdr:graphicFrame macro="">
      <xdr:nvGraphicFramePr>
        <xdr:cNvPr id="9" name="Chart 8">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59</xdr:row>
      <xdr:rowOff>0</xdr:rowOff>
    </xdr:from>
    <xdr:to>
      <xdr:col>17</xdr:col>
      <xdr:colOff>0</xdr:colOff>
      <xdr:row>77</xdr:row>
      <xdr:rowOff>0</xdr:rowOff>
    </xdr:to>
    <xdr:graphicFrame macro="">
      <xdr:nvGraphicFramePr>
        <xdr:cNvPr id="10" name="Chart 9">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119066</xdr:colOff>
      <xdr:row>17</xdr:row>
      <xdr:rowOff>122481</xdr:rowOff>
    </xdr:from>
    <xdr:to>
      <xdr:col>16</xdr:col>
      <xdr:colOff>219607</xdr:colOff>
      <xdr:row>74</xdr:row>
      <xdr:rowOff>48949</xdr:rowOff>
    </xdr:to>
    <xdr:grpSp>
      <xdr:nvGrpSpPr>
        <xdr:cNvPr id="11" name="Group 16">
          <a:extLst>
            <a:ext uri="{FF2B5EF4-FFF2-40B4-BE49-F238E27FC236}">
              <a16:creationId xmlns:a16="http://schemas.microsoft.com/office/drawing/2014/main" id="{00000000-0008-0000-0600-00000B000000}"/>
            </a:ext>
          </a:extLst>
        </xdr:cNvPr>
        <xdr:cNvGrpSpPr/>
      </xdr:nvGrpSpPr>
      <xdr:grpSpPr>
        <a:xfrm>
          <a:off x="119066" y="3091106"/>
          <a:ext cx="9752541" cy="8975218"/>
          <a:chOff x="238126" y="2825199"/>
          <a:chExt cx="9854141" cy="9699118"/>
        </a:xfrm>
      </xdr:grpSpPr>
      <xdr:cxnSp macro="">
        <xdr:nvCxnSpPr>
          <xdr:cNvPr id="12" name="Straight Arrow Connector 11">
            <a:extLst>
              <a:ext uri="{FF2B5EF4-FFF2-40B4-BE49-F238E27FC236}">
                <a16:creationId xmlns:a16="http://schemas.microsoft.com/office/drawing/2014/main" id="{00000000-0008-0000-0600-00000C000000}"/>
              </a:ext>
            </a:extLst>
          </xdr:cNvPr>
          <xdr:cNvCxnSpPr/>
        </xdr:nvCxnSpPr>
        <xdr:spPr>
          <a:xfrm flipV="1">
            <a:off x="1716616" y="3083983"/>
            <a:ext cx="8375651" cy="0"/>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3" name="Straight Arrow Connector 13">
            <a:extLst>
              <a:ext uri="{FF2B5EF4-FFF2-40B4-BE49-F238E27FC236}">
                <a16:creationId xmlns:a16="http://schemas.microsoft.com/office/drawing/2014/main" id="{00000000-0008-0000-0600-00000D000000}"/>
              </a:ext>
            </a:extLst>
          </xdr:cNvPr>
          <xdr:cNvCxnSpPr/>
        </xdr:nvCxnSpPr>
        <xdr:spPr>
          <a:xfrm>
            <a:off x="486833" y="3801533"/>
            <a:ext cx="0" cy="8722784"/>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 name="TextBox 14">
            <a:extLst>
              <a:ext uri="{FF2B5EF4-FFF2-40B4-BE49-F238E27FC236}">
                <a16:creationId xmlns:a16="http://schemas.microsoft.com/office/drawing/2014/main" id="{00000000-0008-0000-0600-00000E000000}"/>
              </a:ext>
            </a:extLst>
          </xdr:cNvPr>
          <xdr:cNvSpPr txBox="1"/>
        </xdr:nvSpPr>
        <xdr:spPr>
          <a:xfrm rot="16200000">
            <a:off x="-799555" y="7571824"/>
            <a:ext cx="2663795" cy="588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 of recycling at end-of-life</a:t>
            </a:r>
          </a:p>
        </xdr:txBody>
      </xdr:sp>
      <xdr:sp macro="" textlink="">
        <xdr:nvSpPr>
          <xdr:cNvPr id="15" name="TextBox 15">
            <a:extLst>
              <a:ext uri="{FF2B5EF4-FFF2-40B4-BE49-F238E27FC236}">
                <a16:creationId xmlns:a16="http://schemas.microsoft.com/office/drawing/2014/main" id="{00000000-0008-0000-0600-00000F000000}"/>
              </a:ext>
            </a:extLst>
          </xdr:cNvPr>
          <xdr:cNvSpPr txBox="1"/>
        </xdr:nvSpPr>
        <xdr:spPr>
          <a:xfrm>
            <a:off x="4496345" y="2825199"/>
            <a:ext cx="2663795" cy="597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Increased content of recycled material</a:t>
            </a:r>
          </a:p>
        </xdr:txBody>
      </xdr:sp>
    </xdr:grpSp>
    <xdr:clientData/>
  </xdr:twoCellAnchor>
  <xdr:twoCellAnchor editAs="oneCell">
    <xdr:from>
      <xdr:col>15</xdr:col>
      <xdr:colOff>4027</xdr:colOff>
      <xdr:row>0</xdr:row>
      <xdr:rowOff>63499</xdr:rowOff>
    </xdr:from>
    <xdr:to>
      <xdr:col>16</xdr:col>
      <xdr:colOff>238124</xdr:colOff>
      <xdr:row>6</xdr:row>
      <xdr:rowOff>190499</xdr:rowOff>
    </xdr:to>
    <xdr:pic>
      <xdr:nvPicPr>
        <xdr:cNvPr id="17" name="Picture 16">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052777" y="63499"/>
          <a:ext cx="837347" cy="1190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23</xdr:row>
      <xdr:rowOff>0</xdr:rowOff>
    </xdr:from>
    <xdr:to>
      <xdr:col>7</xdr:col>
      <xdr:colOff>1</xdr:colOff>
      <xdr:row>41</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23</xdr:row>
      <xdr:rowOff>0</xdr:rowOff>
    </xdr:from>
    <xdr:to>
      <xdr:col>12</xdr:col>
      <xdr:colOff>1</xdr:colOff>
      <xdr:row>41</xdr:row>
      <xdr:rowOff>0</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23</xdr:row>
      <xdr:rowOff>0</xdr:rowOff>
    </xdr:from>
    <xdr:to>
      <xdr:col>17</xdr:col>
      <xdr:colOff>0</xdr:colOff>
      <xdr:row>41</xdr:row>
      <xdr:rowOff>0</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41</xdr:row>
      <xdr:rowOff>0</xdr:rowOff>
    </xdr:from>
    <xdr:to>
      <xdr:col>7</xdr:col>
      <xdr:colOff>1</xdr:colOff>
      <xdr:row>59</xdr:row>
      <xdr:rowOff>0</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xdr:colOff>
      <xdr:row>41</xdr:row>
      <xdr:rowOff>0</xdr:rowOff>
    </xdr:from>
    <xdr:to>
      <xdr:col>12</xdr:col>
      <xdr:colOff>1</xdr:colOff>
      <xdr:row>59</xdr:row>
      <xdr:rowOff>0</xdr:rowOff>
    </xdr:to>
    <xdr:graphicFrame macro="">
      <xdr:nvGraphicFramePr>
        <xdr:cNvPr id="6" name="Chart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0</xdr:rowOff>
    </xdr:from>
    <xdr:to>
      <xdr:col>17</xdr:col>
      <xdr:colOff>0</xdr:colOff>
      <xdr:row>59</xdr:row>
      <xdr:rowOff>0</xdr:rowOff>
    </xdr:to>
    <xdr:graphicFrame macro="">
      <xdr:nvGraphicFramePr>
        <xdr:cNvPr id="7" name="Chart 6">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59</xdr:row>
      <xdr:rowOff>0</xdr:rowOff>
    </xdr:from>
    <xdr:to>
      <xdr:col>7</xdr:col>
      <xdr:colOff>1</xdr:colOff>
      <xdr:row>77</xdr:row>
      <xdr:rowOff>0</xdr:rowOff>
    </xdr:to>
    <xdr:graphicFrame macro="">
      <xdr:nvGraphicFramePr>
        <xdr:cNvPr id="8" name="Chart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xdr:colOff>
      <xdr:row>59</xdr:row>
      <xdr:rowOff>0</xdr:rowOff>
    </xdr:from>
    <xdr:to>
      <xdr:col>12</xdr:col>
      <xdr:colOff>1</xdr:colOff>
      <xdr:row>77</xdr:row>
      <xdr:rowOff>0</xdr:rowOff>
    </xdr:to>
    <xdr:graphicFrame macro="">
      <xdr:nvGraphicFramePr>
        <xdr:cNvPr id="9" name="Chart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59</xdr:row>
      <xdr:rowOff>0</xdr:rowOff>
    </xdr:from>
    <xdr:to>
      <xdr:col>17</xdr:col>
      <xdr:colOff>0</xdr:colOff>
      <xdr:row>77</xdr:row>
      <xdr:rowOff>0</xdr:rowOff>
    </xdr:to>
    <xdr:graphicFrame macro="">
      <xdr:nvGraphicFramePr>
        <xdr:cNvPr id="10" name="Chart 9">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119066</xdr:colOff>
      <xdr:row>17</xdr:row>
      <xdr:rowOff>122481</xdr:rowOff>
    </xdr:from>
    <xdr:to>
      <xdr:col>16</xdr:col>
      <xdr:colOff>219607</xdr:colOff>
      <xdr:row>74</xdr:row>
      <xdr:rowOff>48949</xdr:rowOff>
    </xdr:to>
    <xdr:grpSp>
      <xdr:nvGrpSpPr>
        <xdr:cNvPr id="11" name="Group 16">
          <a:extLst>
            <a:ext uri="{FF2B5EF4-FFF2-40B4-BE49-F238E27FC236}">
              <a16:creationId xmlns:a16="http://schemas.microsoft.com/office/drawing/2014/main" id="{00000000-0008-0000-0700-00000B000000}"/>
            </a:ext>
          </a:extLst>
        </xdr:cNvPr>
        <xdr:cNvGrpSpPr/>
      </xdr:nvGrpSpPr>
      <xdr:grpSpPr>
        <a:xfrm>
          <a:off x="119066" y="3151431"/>
          <a:ext cx="9854141" cy="9156193"/>
          <a:chOff x="238126" y="2825199"/>
          <a:chExt cx="9854141" cy="9699118"/>
        </a:xfrm>
      </xdr:grpSpPr>
      <xdr:cxnSp macro="">
        <xdr:nvCxnSpPr>
          <xdr:cNvPr id="12" name="Straight Arrow Connector 11">
            <a:extLst>
              <a:ext uri="{FF2B5EF4-FFF2-40B4-BE49-F238E27FC236}">
                <a16:creationId xmlns:a16="http://schemas.microsoft.com/office/drawing/2014/main" id="{00000000-0008-0000-0700-00000C000000}"/>
              </a:ext>
            </a:extLst>
          </xdr:cNvPr>
          <xdr:cNvCxnSpPr/>
        </xdr:nvCxnSpPr>
        <xdr:spPr>
          <a:xfrm flipV="1">
            <a:off x="1716616" y="3083983"/>
            <a:ext cx="8375651" cy="0"/>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3" name="Straight Arrow Connector 13">
            <a:extLst>
              <a:ext uri="{FF2B5EF4-FFF2-40B4-BE49-F238E27FC236}">
                <a16:creationId xmlns:a16="http://schemas.microsoft.com/office/drawing/2014/main" id="{00000000-0008-0000-0700-00000D000000}"/>
              </a:ext>
            </a:extLst>
          </xdr:cNvPr>
          <xdr:cNvCxnSpPr/>
        </xdr:nvCxnSpPr>
        <xdr:spPr>
          <a:xfrm>
            <a:off x="486833" y="3801533"/>
            <a:ext cx="0" cy="8722784"/>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 name="TextBox 14">
            <a:extLst>
              <a:ext uri="{FF2B5EF4-FFF2-40B4-BE49-F238E27FC236}">
                <a16:creationId xmlns:a16="http://schemas.microsoft.com/office/drawing/2014/main" id="{00000000-0008-0000-0700-00000E000000}"/>
              </a:ext>
            </a:extLst>
          </xdr:cNvPr>
          <xdr:cNvSpPr txBox="1"/>
        </xdr:nvSpPr>
        <xdr:spPr>
          <a:xfrm rot="16200000">
            <a:off x="-799555" y="7571824"/>
            <a:ext cx="2663795" cy="588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 of recycling at end-of-life</a:t>
            </a:r>
          </a:p>
        </xdr:txBody>
      </xdr:sp>
      <xdr:sp macro="" textlink="">
        <xdr:nvSpPr>
          <xdr:cNvPr id="15" name="TextBox 15">
            <a:extLst>
              <a:ext uri="{FF2B5EF4-FFF2-40B4-BE49-F238E27FC236}">
                <a16:creationId xmlns:a16="http://schemas.microsoft.com/office/drawing/2014/main" id="{00000000-0008-0000-0700-00000F000000}"/>
              </a:ext>
            </a:extLst>
          </xdr:cNvPr>
          <xdr:cNvSpPr txBox="1"/>
        </xdr:nvSpPr>
        <xdr:spPr>
          <a:xfrm>
            <a:off x="4496345" y="2825199"/>
            <a:ext cx="2663795" cy="597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Increased content of recycled material</a:t>
            </a:r>
          </a:p>
        </xdr:txBody>
      </xdr:sp>
    </xdr:grpSp>
    <xdr:clientData/>
  </xdr:twoCellAnchor>
  <xdr:twoCellAnchor editAs="oneCell">
    <xdr:from>
      <xdr:col>15</xdr:col>
      <xdr:colOff>0</xdr:colOff>
      <xdr:row>1</xdr:row>
      <xdr:rowOff>0</xdr:rowOff>
    </xdr:from>
    <xdr:to>
      <xdr:col>16</xdr:col>
      <xdr:colOff>152400</xdr:colOff>
      <xdr:row>6</xdr:row>
      <xdr:rowOff>178317</xdr:rowOff>
    </xdr:to>
    <xdr:pic>
      <xdr:nvPicPr>
        <xdr:cNvPr id="17" name="Picture 16">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144000" y="161925"/>
          <a:ext cx="762000" cy="11022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23</xdr:row>
      <xdr:rowOff>0</xdr:rowOff>
    </xdr:from>
    <xdr:to>
      <xdr:col>7</xdr:col>
      <xdr:colOff>1</xdr:colOff>
      <xdr:row>41</xdr:row>
      <xdr:rowOff>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23</xdr:row>
      <xdr:rowOff>0</xdr:rowOff>
    </xdr:from>
    <xdr:to>
      <xdr:col>12</xdr:col>
      <xdr:colOff>1</xdr:colOff>
      <xdr:row>41</xdr:row>
      <xdr:rowOff>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23</xdr:row>
      <xdr:rowOff>0</xdr:rowOff>
    </xdr:from>
    <xdr:to>
      <xdr:col>17</xdr:col>
      <xdr:colOff>0</xdr:colOff>
      <xdr:row>41</xdr:row>
      <xdr:rowOff>0</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41</xdr:row>
      <xdr:rowOff>0</xdr:rowOff>
    </xdr:from>
    <xdr:to>
      <xdr:col>7</xdr:col>
      <xdr:colOff>1</xdr:colOff>
      <xdr:row>59</xdr:row>
      <xdr:rowOff>0</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xdr:colOff>
      <xdr:row>41</xdr:row>
      <xdr:rowOff>0</xdr:rowOff>
    </xdr:from>
    <xdr:to>
      <xdr:col>12</xdr:col>
      <xdr:colOff>1</xdr:colOff>
      <xdr:row>59</xdr:row>
      <xdr:rowOff>0</xdr:rowOff>
    </xdr:to>
    <xdr:graphicFrame macro="">
      <xdr:nvGraphicFramePr>
        <xdr:cNvPr id="6" name="Chart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0</xdr:rowOff>
    </xdr:from>
    <xdr:to>
      <xdr:col>17</xdr:col>
      <xdr:colOff>0</xdr:colOff>
      <xdr:row>59</xdr:row>
      <xdr:rowOff>0</xdr:rowOff>
    </xdr:to>
    <xdr:graphicFrame macro="">
      <xdr:nvGraphicFramePr>
        <xdr:cNvPr id="7" name="Chart 6">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59</xdr:row>
      <xdr:rowOff>0</xdr:rowOff>
    </xdr:from>
    <xdr:to>
      <xdr:col>7</xdr:col>
      <xdr:colOff>1</xdr:colOff>
      <xdr:row>77</xdr:row>
      <xdr:rowOff>0</xdr:rowOff>
    </xdr:to>
    <xdr:graphicFrame macro="">
      <xdr:nvGraphicFramePr>
        <xdr:cNvPr id="8" name="Chart 7">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xdr:colOff>
      <xdr:row>59</xdr:row>
      <xdr:rowOff>0</xdr:rowOff>
    </xdr:from>
    <xdr:to>
      <xdr:col>12</xdr:col>
      <xdr:colOff>1</xdr:colOff>
      <xdr:row>77</xdr:row>
      <xdr:rowOff>0</xdr:rowOff>
    </xdr:to>
    <xdr:graphicFrame macro="">
      <xdr:nvGraphicFramePr>
        <xdr:cNvPr id="9" name="Chart 8">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59</xdr:row>
      <xdr:rowOff>0</xdr:rowOff>
    </xdr:from>
    <xdr:to>
      <xdr:col>17</xdr:col>
      <xdr:colOff>0</xdr:colOff>
      <xdr:row>77</xdr:row>
      <xdr:rowOff>0</xdr:rowOff>
    </xdr:to>
    <xdr:graphicFrame macro="">
      <xdr:nvGraphicFramePr>
        <xdr:cNvPr id="10" name="Chart 9">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119066</xdr:colOff>
      <xdr:row>17</xdr:row>
      <xdr:rowOff>122481</xdr:rowOff>
    </xdr:from>
    <xdr:to>
      <xdr:col>16</xdr:col>
      <xdr:colOff>219607</xdr:colOff>
      <xdr:row>74</xdr:row>
      <xdr:rowOff>48949</xdr:rowOff>
    </xdr:to>
    <xdr:grpSp>
      <xdr:nvGrpSpPr>
        <xdr:cNvPr id="11" name="Group 16">
          <a:extLst>
            <a:ext uri="{FF2B5EF4-FFF2-40B4-BE49-F238E27FC236}">
              <a16:creationId xmlns:a16="http://schemas.microsoft.com/office/drawing/2014/main" id="{00000000-0008-0000-0800-00000B000000}"/>
            </a:ext>
          </a:extLst>
        </xdr:cNvPr>
        <xdr:cNvGrpSpPr/>
      </xdr:nvGrpSpPr>
      <xdr:grpSpPr>
        <a:xfrm>
          <a:off x="119066" y="3151431"/>
          <a:ext cx="9854141" cy="9156193"/>
          <a:chOff x="238126" y="2825199"/>
          <a:chExt cx="9854141" cy="9699118"/>
        </a:xfrm>
      </xdr:grpSpPr>
      <xdr:cxnSp macro="">
        <xdr:nvCxnSpPr>
          <xdr:cNvPr id="12" name="Straight Arrow Connector 11">
            <a:extLst>
              <a:ext uri="{FF2B5EF4-FFF2-40B4-BE49-F238E27FC236}">
                <a16:creationId xmlns:a16="http://schemas.microsoft.com/office/drawing/2014/main" id="{00000000-0008-0000-0800-00000C000000}"/>
              </a:ext>
            </a:extLst>
          </xdr:cNvPr>
          <xdr:cNvCxnSpPr/>
        </xdr:nvCxnSpPr>
        <xdr:spPr>
          <a:xfrm flipV="1">
            <a:off x="1716616" y="3083983"/>
            <a:ext cx="8375651" cy="0"/>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3" name="Straight Arrow Connector 13">
            <a:extLst>
              <a:ext uri="{FF2B5EF4-FFF2-40B4-BE49-F238E27FC236}">
                <a16:creationId xmlns:a16="http://schemas.microsoft.com/office/drawing/2014/main" id="{00000000-0008-0000-0800-00000D000000}"/>
              </a:ext>
            </a:extLst>
          </xdr:cNvPr>
          <xdr:cNvCxnSpPr/>
        </xdr:nvCxnSpPr>
        <xdr:spPr>
          <a:xfrm>
            <a:off x="486833" y="3801533"/>
            <a:ext cx="0" cy="8722784"/>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 name="TextBox 14">
            <a:extLst>
              <a:ext uri="{FF2B5EF4-FFF2-40B4-BE49-F238E27FC236}">
                <a16:creationId xmlns:a16="http://schemas.microsoft.com/office/drawing/2014/main" id="{00000000-0008-0000-0800-00000E000000}"/>
              </a:ext>
            </a:extLst>
          </xdr:cNvPr>
          <xdr:cNvSpPr txBox="1"/>
        </xdr:nvSpPr>
        <xdr:spPr>
          <a:xfrm rot="16200000">
            <a:off x="-799555" y="7571824"/>
            <a:ext cx="2663795" cy="588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 of recycling at end-of-life</a:t>
            </a:r>
          </a:p>
        </xdr:txBody>
      </xdr:sp>
      <xdr:sp macro="" textlink="">
        <xdr:nvSpPr>
          <xdr:cNvPr id="15" name="TextBox 15">
            <a:extLst>
              <a:ext uri="{FF2B5EF4-FFF2-40B4-BE49-F238E27FC236}">
                <a16:creationId xmlns:a16="http://schemas.microsoft.com/office/drawing/2014/main" id="{00000000-0008-0000-0800-00000F000000}"/>
              </a:ext>
            </a:extLst>
          </xdr:cNvPr>
          <xdr:cNvSpPr txBox="1"/>
        </xdr:nvSpPr>
        <xdr:spPr>
          <a:xfrm>
            <a:off x="4496345" y="2825199"/>
            <a:ext cx="2663795" cy="597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Increased content of recycled material</a:t>
            </a:r>
          </a:p>
        </xdr:txBody>
      </xdr:sp>
    </xdr:grpSp>
    <xdr:clientData/>
  </xdr:twoCellAnchor>
  <xdr:twoCellAnchor editAs="oneCell">
    <xdr:from>
      <xdr:col>15</xdr:col>
      <xdr:colOff>0</xdr:colOff>
      <xdr:row>1</xdr:row>
      <xdr:rowOff>0</xdr:rowOff>
    </xdr:from>
    <xdr:to>
      <xdr:col>16</xdr:col>
      <xdr:colOff>152400</xdr:colOff>
      <xdr:row>6</xdr:row>
      <xdr:rowOff>178317</xdr:rowOff>
    </xdr:to>
    <xdr:pic>
      <xdr:nvPicPr>
        <xdr:cNvPr id="17" name="Picture 16">
          <a:extLst>
            <a:ext uri="{FF2B5EF4-FFF2-40B4-BE49-F238E27FC236}">
              <a16:creationId xmlns:a16="http://schemas.microsoft.com/office/drawing/2014/main" id="{00000000-0008-0000-0800-000011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144000" y="161925"/>
          <a:ext cx="762000" cy="11022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23</xdr:row>
      <xdr:rowOff>0</xdr:rowOff>
    </xdr:from>
    <xdr:to>
      <xdr:col>7</xdr:col>
      <xdr:colOff>1</xdr:colOff>
      <xdr:row>41</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23</xdr:row>
      <xdr:rowOff>0</xdr:rowOff>
    </xdr:from>
    <xdr:to>
      <xdr:col>12</xdr:col>
      <xdr:colOff>1</xdr:colOff>
      <xdr:row>41</xdr:row>
      <xdr:rowOff>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23</xdr:row>
      <xdr:rowOff>0</xdr:rowOff>
    </xdr:from>
    <xdr:to>
      <xdr:col>17</xdr:col>
      <xdr:colOff>0</xdr:colOff>
      <xdr:row>41</xdr:row>
      <xdr:rowOff>0</xdr:rowOff>
    </xdr:to>
    <xdr:graphicFrame macro="">
      <xdr:nvGraphicFramePr>
        <xdr:cNvPr id="4" name="Chart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41</xdr:row>
      <xdr:rowOff>0</xdr:rowOff>
    </xdr:from>
    <xdr:to>
      <xdr:col>7</xdr:col>
      <xdr:colOff>1</xdr:colOff>
      <xdr:row>59</xdr:row>
      <xdr:rowOff>0</xdr:rowOff>
    </xdr:to>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xdr:colOff>
      <xdr:row>41</xdr:row>
      <xdr:rowOff>0</xdr:rowOff>
    </xdr:from>
    <xdr:to>
      <xdr:col>12</xdr:col>
      <xdr:colOff>1</xdr:colOff>
      <xdr:row>59</xdr:row>
      <xdr:rowOff>0</xdr:rowOff>
    </xdr:to>
    <xdr:graphicFrame macro="">
      <xdr:nvGraphicFramePr>
        <xdr:cNvPr id="6" name="Chart 5">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0</xdr:rowOff>
    </xdr:from>
    <xdr:to>
      <xdr:col>17</xdr:col>
      <xdr:colOff>0</xdr:colOff>
      <xdr:row>59</xdr:row>
      <xdr:rowOff>0</xdr:rowOff>
    </xdr:to>
    <xdr:graphicFrame macro="">
      <xdr:nvGraphicFramePr>
        <xdr:cNvPr id="7" name="Chart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59</xdr:row>
      <xdr:rowOff>0</xdr:rowOff>
    </xdr:from>
    <xdr:to>
      <xdr:col>7</xdr:col>
      <xdr:colOff>1</xdr:colOff>
      <xdr:row>77</xdr:row>
      <xdr:rowOff>0</xdr:rowOff>
    </xdr:to>
    <xdr:graphicFrame macro="">
      <xdr:nvGraphicFramePr>
        <xdr:cNvPr id="8" name="Chart 7">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xdr:colOff>
      <xdr:row>59</xdr:row>
      <xdr:rowOff>0</xdr:rowOff>
    </xdr:from>
    <xdr:to>
      <xdr:col>12</xdr:col>
      <xdr:colOff>1</xdr:colOff>
      <xdr:row>77</xdr:row>
      <xdr:rowOff>0</xdr:rowOff>
    </xdr:to>
    <xdr:graphicFrame macro="">
      <xdr:nvGraphicFramePr>
        <xdr:cNvPr id="9" name="Chart 8">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59</xdr:row>
      <xdr:rowOff>0</xdr:rowOff>
    </xdr:from>
    <xdr:to>
      <xdr:col>17</xdr:col>
      <xdr:colOff>0</xdr:colOff>
      <xdr:row>77</xdr:row>
      <xdr:rowOff>0</xdr:rowOff>
    </xdr:to>
    <xdr:graphicFrame macro="">
      <xdr:nvGraphicFramePr>
        <xdr:cNvPr id="10" name="Chart 9">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119066</xdr:colOff>
      <xdr:row>17</xdr:row>
      <xdr:rowOff>122481</xdr:rowOff>
    </xdr:from>
    <xdr:to>
      <xdr:col>16</xdr:col>
      <xdr:colOff>219607</xdr:colOff>
      <xdr:row>74</xdr:row>
      <xdr:rowOff>48949</xdr:rowOff>
    </xdr:to>
    <xdr:grpSp>
      <xdr:nvGrpSpPr>
        <xdr:cNvPr id="11" name="Group 16">
          <a:extLst>
            <a:ext uri="{FF2B5EF4-FFF2-40B4-BE49-F238E27FC236}">
              <a16:creationId xmlns:a16="http://schemas.microsoft.com/office/drawing/2014/main" id="{00000000-0008-0000-0900-00000B000000}"/>
            </a:ext>
          </a:extLst>
        </xdr:cNvPr>
        <xdr:cNvGrpSpPr/>
      </xdr:nvGrpSpPr>
      <xdr:grpSpPr>
        <a:xfrm>
          <a:off x="119066" y="3151431"/>
          <a:ext cx="9854141" cy="9156193"/>
          <a:chOff x="238126" y="2825199"/>
          <a:chExt cx="9854141" cy="9699118"/>
        </a:xfrm>
      </xdr:grpSpPr>
      <xdr:cxnSp macro="">
        <xdr:nvCxnSpPr>
          <xdr:cNvPr id="12" name="Straight Arrow Connector 11">
            <a:extLst>
              <a:ext uri="{FF2B5EF4-FFF2-40B4-BE49-F238E27FC236}">
                <a16:creationId xmlns:a16="http://schemas.microsoft.com/office/drawing/2014/main" id="{00000000-0008-0000-0900-00000C000000}"/>
              </a:ext>
            </a:extLst>
          </xdr:cNvPr>
          <xdr:cNvCxnSpPr/>
        </xdr:nvCxnSpPr>
        <xdr:spPr>
          <a:xfrm flipV="1">
            <a:off x="1716616" y="3083983"/>
            <a:ext cx="8375651" cy="0"/>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3" name="Straight Arrow Connector 13">
            <a:extLst>
              <a:ext uri="{FF2B5EF4-FFF2-40B4-BE49-F238E27FC236}">
                <a16:creationId xmlns:a16="http://schemas.microsoft.com/office/drawing/2014/main" id="{00000000-0008-0000-0900-00000D000000}"/>
              </a:ext>
            </a:extLst>
          </xdr:cNvPr>
          <xdr:cNvCxnSpPr/>
        </xdr:nvCxnSpPr>
        <xdr:spPr>
          <a:xfrm>
            <a:off x="486833" y="3801533"/>
            <a:ext cx="0" cy="8722784"/>
          </a:xfrm>
          <a:prstGeom prst="straightConnector1">
            <a:avLst/>
          </a:prstGeom>
          <a:ln w="1905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 name="TextBox 14">
            <a:extLst>
              <a:ext uri="{FF2B5EF4-FFF2-40B4-BE49-F238E27FC236}">
                <a16:creationId xmlns:a16="http://schemas.microsoft.com/office/drawing/2014/main" id="{00000000-0008-0000-0900-00000E000000}"/>
              </a:ext>
            </a:extLst>
          </xdr:cNvPr>
          <xdr:cNvSpPr txBox="1"/>
        </xdr:nvSpPr>
        <xdr:spPr>
          <a:xfrm rot="16200000">
            <a:off x="-799555" y="7571824"/>
            <a:ext cx="2663795" cy="588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 of recycling at end-of-life</a:t>
            </a:r>
          </a:p>
        </xdr:txBody>
      </xdr:sp>
      <xdr:sp macro="" textlink="">
        <xdr:nvSpPr>
          <xdr:cNvPr id="15" name="TextBox 15">
            <a:extLst>
              <a:ext uri="{FF2B5EF4-FFF2-40B4-BE49-F238E27FC236}">
                <a16:creationId xmlns:a16="http://schemas.microsoft.com/office/drawing/2014/main" id="{00000000-0008-0000-0900-00000F000000}"/>
              </a:ext>
            </a:extLst>
          </xdr:cNvPr>
          <xdr:cNvSpPr txBox="1"/>
        </xdr:nvSpPr>
        <xdr:spPr>
          <a:xfrm>
            <a:off x="4496345" y="2825199"/>
            <a:ext cx="2663795" cy="597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b="1">
                <a:solidFill>
                  <a:sysClr val="windowText" lastClr="000000"/>
                </a:solidFill>
                <a:latin typeface="Arial" pitchFamily="34" charset="0"/>
                <a:cs typeface="Arial" pitchFamily="34" charset="0"/>
              </a:rPr>
              <a:t>Increased content of recycled material</a:t>
            </a:r>
          </a:p>
        </xdr:txBody>
      </xdr:sp>
    </xdr:grpSp>
    <xdr:clientData/>
  </xdr:twoCellAnchor>
  <xdr:twoCellAnchor editAs="oneCell">
    <xdr:from>
      <xdr:col>15</xdr:col>
      <xdr:colOff>0</xdr:colOff>
      <xdr:row>1</xdr:row>
      <xdr:rowOff>0</xdr:rowOff>
    </xdr:from>
    <xdr:to>
      <xdr:col>16</xdr:col>
      <xdr:colOff>152400</xdr:colOff>
      <xdr:row>6</xdr:row>
      <xdr:rowOff>178317</xdr:rowOff>
    </xdr:to>
    <xdr:pic>
      <xdr:nvPicPr>
        <xdr:cNvPr id="17" name="Picture 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144000" y="161925"/>
          <a:ext cx="762000" cy="11022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2_02_27%20Evaluation%20of%20allocation%20methods%20for%20recycling_P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 Approaches"/>
      <sheetName val="Test scenarios"/>
      <sheetName val="Result_Fig"/>
      <sheetName val="Indata for parametres"/>
      <sheetName val="Template for comp"/>
      <sheetName val="GHC - Rec cont"/>
      <sheetName val="PAS 2050 - Rec cont"/>
      <sheetName val="Fiber loss comp"/>
      <sheetName val="ISO 14067 - open loop"/>
      <sheetName val="BPX30-323_OPEN"/>
      <sheetName val="GHC prot - closed loop "/>
      <sheetName val="PAS 2050 - closed loop"/>
      <sheetName val="ISO 14067 - closed loop"/>
      <sheetName val="BPX30-323_CLOSED"/>
      <sheetName val="ILCD_ATTR_ABOVE_0_qloss"/>
      <sheetName val="ILCD_ATTR_ABOVE_0"/>
      <sheetName val="ILCD_ATTR_BELOW_0"/>
      <sheetName val="ILCD CONSEQ"/>
      <sheetName val="PFCR paper"/>
      <sheetName val="ISO 14049"/>
    </sheetNames>
    <sheetDataSet>
      <sheetData sheetId="0"/>
      <sheetData sheetId="1"/>
      <sheetData sheetId="2"/>
      <sheetData sheetId="3">
        <row r="4">
          <cell r="E4">
            <v>640</v>
          </cell>
        </row>
        <row r="5">
          <cell r="E5">
            <v>1350</v>
          </cell>
        </row>
        <row r="6">
          <cell r="E6">
            <v>305</v>
          </cell>
        </row>
        <row r="8">
          <cell r="E8">
            <v>25</v>
          </cell>
        </row>
        <row r="9">
          <cell r="E9">
            <v>25</v>
          </cell>
        </row>
        <row r="18">
          <cell r="E18">
            <v>1500</v>
          </cell>
        </row>
        <row r="23">
          <cell r="E23">
            <v>0.5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Larissa">
  <a:themeElements>
    <a:clrScheme name="SCA">
      <a:dk1>
        <a:srgbClr val="003772"/>
      </a:dk1>
      <a:lt1>
        <a:sysClr val="window" lastClr="FFFFFF"/>
      </a:lt1>
      <a:dk2>
        <a:srgbClr val="808080"/>
      </a:dk2>
      <a:lt2>
        <a:srgbClr val="6CA5D5"/>
      </a:lt2>
      <a:accent1>
        <a:srgbClr val="97BE0D"/>
      </a:accent1>
      <a:accent2>
        <a:srgbClr val="CBDE86"/>
      </a:accent2>
      <a:accent3>
        <a:srgbClr val="D5542F"/>
      </a:accent3>
      <a:accent4>
        <a:srgbClr val="B5D2EA"/>
      </a:accent4>
      <a:accent5>
        <a:srgbClr val="D9DADB"/>
      </a:accent5>
      <a:accent6>
        <a:srgbClr val="808080"/>
      </a:accent6>
      <a:hlink>
        <a:srgbClr val="003772"/>
      </a:hlink>
      <a:folHlink>
        <a:srgbClr val="808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8"/>
  </sheetPr>
  <dimension ref="A1:C23"/>
  <sheetViews>
    <sheetView tabSelected="1" zoomScaleSheetLayoutView="100" workbookViewId="0">
      <selection activeCell="A7" sqref="A7"/>
    </sheetView>
  </sheetViews>
  <sheetFormatPr defaultColWidth="0" defaultRowHeight="12.5" x14ac:dyDescent="0.25"/>
  <cols>
    <col min="1" max="1" width="86.81640625" style="12" customWidth="1"/>
    <col min="2" max="3" width="9.1796875" style="12" customWidth="1"/>
    <col min="4" max="16384" width="9.1796875" style="12" hidden="1"/>
  </cols>
  <sheetData>
    <row r="1" spans="1:1" ht="23" x14ac:dyDescent="0.5">
      <c r="A1" s="15" t="s">
        <v>174</v>
      </c>
    </row>
    <row r="2" spans="1:1" x14ac:dyDescent="0.25">
      <c r="A2" s="13" t="s">
        <v>130</v>
      </c>
    </row>
    <row r="4" spans="1:1" ht="20" customHeight="1" x14ac:dyDescent="0.35">
      <c r="A4" s="26" t="s">
        <v>131</v>
      </c>
    </row>
    <row r="5" spans="1:1" ht="155.5" customHeight="1" x14ac:dyDescent="0.25">
      <c r="A5" s="75" t="s">
        <v>314</v>
      </c>
    </row>
    <row r="6" spans="1:1" x14ac:dyDescent="0.25">
      <c r="A6" s="23"/>
    </row>
    <row r="7" spans="1:1" s="24" customFormat="1" ht="17" customHeight="1" x14ac:dyDescent="0.35">
      <c r="A7" s="28" t="s">
        <v>177</v>
      </c>
    </row>
    <row r="8" spans="1:1" s="24" customFormat="1" ht="264.5" customHeight="1" x14ac:dyDescent="0.25">
      <c r="A8" s="27" t="s">
        <v>312</v>
      </c>
    </row>
    <row r="9" spans="1:1" ht="31" x14ac:dyDescent="0.35">
      <c r="A9" s="28" t="s">
        <v>176</v>
      </c>
    </row>
    <row r="10" spans="1:1" ht="37.5" x14ac:dyDescent="0.25">
      <c r="A10" s="23" t="s">
        <v>132</v>
      </c>
    </row>
    <row r="11" spans="1:1" ht="228" customHeight="1" x14ac:dyDescent="0.25">
      <c r="A11" s="23"/>
    </row>
    <row r="12" spans="1:1" ht="15.5" x14ac:dyDescent="0.35">
      <c r="A12" s="26" t="s">
        <v>178</v>
      </c>
    </row>
    <row r="13" spans="1:1" s="24" customFormat="1" ht="20.25" customHeight="1" x14ac:dyDescent="0.25">
      <c r="A13" s="25" t="s">
        <v>175</v>
      </c>
    </row>
    <row r="14" spans="1:1" ht="291" customHeight="1" x14ac:dyDescent="0.25">
      <c r="A14" s="23"/>
    </row>
    <row r="15" spans="1:1" ht="15.75" customHeight="1" x14ac:dyDescent="0.25">
      <c r="A15" s="12" t="s">
        <v>313</v>
      </c>
    </row>
    <row r="16" spans="1:1" x14ac:dyDescent="0.25">
      <c r="A16" s="14"/>
    </row>
    <row r="17" spans="1:1" x14ac:dyDescent="0.25">
      <c r="A17" s="12" t="s">
        <v>147</v>
      </c>
    </row>
    <row r="23" spans="1:1" ht="18" customHeight="1" x14ac:dyDescent="0.25"/>
  </sheetData>
  <sheetProtection selectLockedCells="1" selectUnlockedCells="1"/>
  <pageMargins left="0.74803149606299213" right="0.74803149606299213" top="0.59055118110236227" bottom="0.98425196850393704" header="0.51181102362204722" footer="0.51181102362204722"/>
  <pageSetup paperSize="9" scale="82" fitToHeight="4" orientation="portrait"/>
  <headerFooter alignWithMargins="0">
    <oddFooter>&amp;L&amp;A
Page &amp;P of &amp;N&amp;CCONFIDENTIAL&amp;R&amp;D</oddFooter>
  </headerFooter>
  <rowBreaks count="1" manualBreakCount="1">
    <brk id="11" max="2" man="1"/>
  </rowBreaks>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5"/>
    <pageSetUpPr fitToPage="1"/>
  </sheetPr>
  <dimension ref="A1:R93"/>
  <sheetViews>
    <sheetView zoomScaleSheetLayoutView="40" workbookViewId="0"/>
  </sheetViews>
  <sheetFormatPr defaultColWidth="0" defaultRowHeight="12.75" customHeight="1" zeroHeight="1" x14ac:dyDescent="0.25"/>
  <cols>
    <col min="1" max="18" width="9.1796875" style="4" customWidth="1"/>
    <col min="19" max="16384" width="11.453125" style="4" hidden="1"/>
  </cols>
  <sheetData>
    <row r="1" spans="1:13" ht="12.5" x14ac:dyDescent="0.25">
      <c r="A1" s="13" t="s">
        <v>130</v>
      </c>
    </row>
    <row r="2" spans="1:13" ht="20" x14ac:dyDescent="0.4">
      <c r="B2" s="5" t="s">
        <v>150</v>
      </c>
    </row>
    <row r="3" spans="1:13" ht="12.5" x14ac:dyDescent="0.25"/>
    <row r="4" spans="1:13" ht="15" x14ac:dyDescent="0.4">
      <c r="B4" s="10" t="s">
        <v>16</v>
      </c>
      <c r="C4" s="10" t="s">
        <v>152</v>
      </c>
    </row>
    <row r="5" spans="1:13" ht="12.5" x14ac:dyDescent="0.25"/>
    <row r="6" spans="1:13" ht="12.5" x14ac:dyDescent="0.25"/>
    <row r="7" spans="1:13" ht="26" x14ac:dyDescent="0.3">
      <c r="B7" s="11" t="s">
        <v>0</v>
      </c>
      <c r="C7" s="11" t="s">
        <v>1</v>
      </c>
      <c r="D7" s="11"/>
      <c r="E7" s="16" t="s">
        <v>2</v>
      </c>
      <c r="F7" s="16" t="s">
        <v>128</v>
      </c>
      <c r="G7" s="16" t="s">
        <v>133</v>
      </c>
      <c r="H7" s="16" t="s">
        <v>3</v>
      </c>
      <c r="I7" s="16" t="s">
        <v>129</v>
      </c>
      <c r="J7" s="16" t="s">
        <v>9</v>
      </c>
    </row>
    <row r="8" spans="1:13" ht="12.5" x14ac:dyDescent="0.25">
      <c r="B8" s="6"/>
      <c r="C8" s="6"/>
      <c r="D8" s="6"/>
      <c r="E8" s="6" t="s">
        <v>38</v>
      </c>
      <c r="F8" s="6" t="s">
        <v>11</v>
      </c>
      <c r="G8" s="6" t="s">
        <v>7</v>
      </c>
      <c r="H8" s="6" t="s">
        <v>12</v>
      </c>
      <c r="I8" s="7" t="s">
        <v>15</v>
      </c>
      <c r="J8" s="6"/>
      <c r="L8" s="2" t="s">
        <v>4</v>
      </c>
      <c r="M8" s="2">
        <f>EV</f>
        <v>600</v>
      </c>
    </row>
    <row r="9" spans="1:13" ht="12.5" x14ac:dyDescent="0.25">
      <c r="B9" s="17">
        <f>Data!D22/100</f>
        <v>0</v>
      </c>
      <c r="C9" s="17">
        <f>Data!D25/100</f>
        <v>0</v>
      </c>
      <c r="D9" s="6"/>
      <c r="E9" s="6">
        <f>(1-C9)*$M$8</f>
        <v>600</v>
      </c>
      <c r="F9" s="6">
        <f>C9*$M$9</f>
        <v>0</v>
      </c>
      <c r="G9" s="6">
        <f t="shared" ref="G9:G17" si="0">$M$11</f>
        <v>1500</v>
      </c>
      <c r="H9" s="6">
        <f t="shared" ref="H9:H17" si="1">(1-C9)*$M$10</f>
        <v>500</v>
      </c>
      <c r="I9" s="6">
        <v>0</v>
      </c>
      <c r="J9" s="6">
        <f t="shared" ref="J9:J17" si="2">SUM(E9:I9)</f>
        <v>2600</v>
      </c>
      <c r="L9" s="2" t="s">
        <v>5</v>
      </c>
      <c r="M9" s="2">
        <f>ER</f>
        <v>300</v>
      </c>
    </row>
    <row r="10" spans="1:13" ht="12.5" x14ac:dyDescent="0.25">
      <c r="B10" s="17">
        <f>Data!D23/100</f>
        <v>0.5</v>
      </c>
      <c r="C10" s="17">
        <f>C9</f>
        <v>0</v>
      </c>
      <c r="D10" s="6"/>
      <c r="E10" s="6">
        <f t="shared" ref="E10:E17" si="3">(1-C10)*$M$8</f>
        <v>600</v>
      </c>
      <c r="F10" s="6">
        <f t="shared" ref="F10:F17" si="4">C10*$M$9</f>
        <v>0</v>
      </c>
      <c r="G10" s="6">
        <f t="shared" si="0"/>
        <v>1500</v>
      </c>
      <c r="H10" s="6">
        <f t="shared" si="1"/>
        <v>500</v>
      </c>
      <c r="I10" s="6">
        <v>0</v>
      </c>
      <c r="J10" s="6">
        <f t="shared" si="2"/>
        <v>2600</v>
      </c>
      <c r="L10" s="2" t="s">
        <v>6</v>
      </c>
      <c r="M10" s="2">
        <f>EW</f>
        <v>500</v>
      </c>
    </row>
    <row r="11" spans="1:13" ht="12.5" x14ac:dyDescent="0.25">
      <c r="B11" s="17">
        <f>Data!D24/100</f>
        <v>1</v>
      </c>
      <c r="C11" s="17">
        <f>C10</f>
        <v>0</v>
      </c>
      <c r="D11" s="6"/>
      <c r="E11" s="6">
        <f t="shared" si="3"/>
        <v>600</v>
      </c>
      <c r="F11" s="6">
        <f t="shared" si="4"/>
        <v>0</v>
      </c>
      <c r="G11" s="6">
        <f t="shared" si="0"/>
        <v>1500</v>
      </c>
      <c r="H11" s="6">
        <f t="shared" si="1"/>
        <v>500</v>
      </c>
      <c r="I11" s="6">
        <v>0</v>
      </c>
      <c r="J11" s="6">
        <f t="shared" si="2"/>
        <v>2600</v>
      </c>
      <c r="L11" s="2" t="s">
        <v>7</v>
      </c>
      <c r="M11" s="2">
        <f>EP</f>
        <v>1500</v>
      </c>
    </row>
    <row r="12" spans="1:13" ht="12.5" x14ac:dyDescent="0.25">
      <c r="B12" s="17">
        <f t="shared" ref="B12:B17" si="5">B9</f>
        <v>0</v>
      </c>
      <c r="C12" s="17">
        <f>Data!D26/100</f>
        <v>0.5</v>
      </c>
      <c r="D12" s="6"/>
      <c r="E12" s="6">
        <f t="shared" si="3"/>
        <v>300</v>
      </c>
      <c r="F12" s="6">
        <f t="shared" si="4"/>
        <v>150</v>
      </c>
      <c r="G12" s="6">
        <f t="shared" si="0"/>
        <v>1500</v>
      </c>
      <c r="H12" s="6">
        <f t="shared" si="1"/>
        <v>250</v>
      </c>
      <c r="I12" s="6">
        <v>0</v>
      </c>
      <c r="J12" s="6">
        <f t="shared" si="2"/>
        <v>2200</v>
      </c>
    </row>
    <row r="13" spans="1:13" ht="12.5" x14ac:dyDescent="0.25">
      <c r="B13" s="17">
        <f t="shared" si="5"/>
        <v>0.5</v>
      </c>
      <c r="C13" s="17">
        <f>C12</f>
        <v>0.5</v>
      </c>
      <c r="D13" s="6"/>
      <c r="E13" s="6">
        <f t="shared" si="3"/>
        <v>300</v>
      </c>
      <c r="F13" s="6">
        <f t="shared" si="4"/>
        <v>150</v>
      </c>
      <c r="G13" s="6">
        <f t="shared" si="0"/>
        <v>1500</v>
      </c>
      <c r="H13" s="6">
        <f t="shared" si="1"/>
        <v>250</v>
      </c>
      <c r="I13" s="6">
        <v>0</v>
      </c>
      <c r="J13" s="6">
        <f t="shared" si="2"/>
        <v>2200</v>
      </c>
    </row>
    <row r="14" spans="1:13" ht="12.5" x14ac:dyDescent="0.25">
      <c r="B14" s="17">
        <f t="shared" si="5"/>
        <v>1</v>
      </c>
      <c r="C14" s="17">
        <f>C13</f>
        <v>0.5</v>
      </c>
      <c r="D14" s="6"/>
      <c r="E14" s="6">
        <f t="shared" si="3"/>
        <v>300</v>
      </c>
      <c r="F14" s="6">
        <f t="shared" si="4"/>
        <v>150</v>
      </c>
      <c r="G14" s="6">
        <f t="shared" si="0"/>
        <v>1500</v>
      </c>
      <c r="H14" s="6">
        <f t="shared" si="1"/>
        <v>250</v>
      </c>
      <c r="I14" s="6">
        <v>0</v>
      </c>
      <c r="J14" s="6">
        <f t="shared" si="2"/>
        <v>2200</v>
      </c>
    </row>
    <row r="15" spans="1:13" ht="12.5" x14ac:dyDescent="0.25">
      <c r="B15" s="17">
        <f t="shared" si="5"/>
        <v>0</v>
      </c>
      <c r="C15" s="17">
        <f>Data!D27/100</f>
        <v>1</v>
      </c>
      <c r="D15" s="6"/>
      <c r="E15" s="6">
        <f t="shared" si="3"/>
        <v>0</v>
      </c>
      <c r="F15" s="6">
        <f t="shared" si="4"/>
        <v>300</v>
      </c>
      <c r="G15" s="6">
        <f t="shared" si="0"/>
        <v>1500</v>
      </c>
      <c r="H15" s="6">
        <f t="shared" si="1"/>
        <v>0</v>
      </c>
      <c r="I15" s="6">
        <v>0</v>
      </c>
      <c r="J15" s="6">
        <f t="shared" si="2"/>
        <v>1800</v>
      </c>
    </row>
    <row r="16" spans="1:13" ht="12.5" x14ac:dyDescent="0.25">
      <c r="B16" s="17">
        <f t="shared" si="5"/>
        <v>0.5</v>
      </c>
      <c r="C16" s="17">
        <f>C15</f>
        <v>1</v>
      </c>
      <c r="D16" s="6"/>
      <c r="E16" s="6">
        <f t="shared" si="3"/>
        <v>0</v>
      </c>
      <c r="F16" s="6">
        <f t="shared" si="4"/>
        <v>300</v>
      </c>
      <c r="G16" s="6">
        <f t="shared" si="0"/>
        <v>1500</v>
      </c>
      <c r="H16" s="6">
        <f t="shared" si="1"/>
        <v>0</v>
      </c>
      <c r="I16" s="6">
        <v>0</v>
      </c>
      <c r="J16" s="6">
        <f t="shared" si="2"/>
        <v>1800</v>
      </c>
    </row>
    <row r="17" spans="2:15" ht="12.5" x14ac:dyDescent="0.25">
      <c r="B17" s="17">
        <f t="shared" si="5"/>
        <v>1</v>
      </c>
      <c r="C17" s="17">
        <f>C16</f>
        <v>1</v>
      </c>
      <c r="D17" s="6"/>
      <c r="E17" s="6">
        <f t="shared" si="3"/>
        <v>0</v>
      </c>
      <c r="F17" s="6">
        <f t="shared" si="4"/>
        <v>300</v>
      </c>
      <c r="G17" s="6">
        <f t="shared" si="0"/>
        <v>1500</v>
      </c>
      <c r="H17" s="6">
        <f t="shared" si="1"/>
        <v>0</v>
      </c>
      <c r="I17" s="6">
        <v>0</v>
      </c>
      <c r="J17" s="6">
        <f t="shared" si="2"/>
        <v>1800</v>
      </c>
    </row>
    <row r="18" spans="2:15" ht="12.5" x14ac:dyDescent="0.25"/>
    <row r="19" spans="2:15" ht="13" x14ac:dyDescent="0.3">
      <c r="J19" s="8"/>
    </row>
    <row r="20" spans="2:15" ht="12.5" x14ac:dyDescent="0.25"/>
    <row r="21" spans="2:15" ht="12.5" x14ac:dyDescent="0.25"/>
    <row r="22" spans="2:15" ht="13" x14ac:dyDescent="0.3">
      <c r="E22" s="9" t="str">
        <f>"r1="&amp;$B$9</f>
        <v>r1=0</v>
      </c>
      <c r="J22" s="9" t="str">
        <f>"r1="&amp;$B$10</f>
        <v>r1=0,5</v>
      </c>
      <c r="O22" s="9" t="str">
        <f>"r1="&amp;$B$11</f>
        <v>r1=1</v>
      </c>
    </row>
    <row r="23" spans="2:15" ht="12.5" x14ac:dyDescent="0.25"/>
    <row r="24" spans="2:15" ht="12.5" x14ac:dyDescent="0.25"/>
    <row r="25" spans="2:15" ht="12.5" x14ac:dyDescent="0.25"/>
    <row r="26" spans="2:15" ht="12.5" x14ac:dyDescent="0.25"/>
    <row r="27" spans="2:15" ht="12.5" x14ac:dyDescent="0.25"/>
    <row r="28" spans="2:15" ht="12.5" x14ac:dyDescent="0.25"/>
    <row r="29" spans="2:15" ht="12.5" x14ac:dyDescent="0.25"/>
    <row r="30" spans="2:15" ht="13" x14ac:dyDescent="0.3">
      <c r="B30" s="9" t="str">
        <f>"r2="&amp;$C$9</f>
        <v>r2=0</v>
      </c>
    </row>
    <row r="31" spans="2:15" ht="12.5" x14ac:dyDescent="0.25"/>
    <row r="32" spans="2:15" ht="12.5" x14ac:dyDescent="0.25"/>
    <row r="33" spans="1:2" ht="12.5" x14ac:dyDescent="0.25"/>
    <row r="34" spans="1:2" ht="12.5" x14ac:dyDescent="0.25"/>
    <row r="35" spans="1:2" ht="12.5" x14ac:dyDescent="0.25"/>
    <row r="36" spans="1:2" ht="12.5" x14ac:dyDescent="0.25"/>
    <row r="37" spans="1:2" ht="12.5" x14ac:dyDescent="0.25"/>
    <row r="38" spans="1:2" ht="12.5" x14ac:dyDescent="0.25"/>
    <row r="39" spans="1:2" ht="12.5" x14ac:dyDescent="0.25"/>
    <row r="40" spans="1:2" ht="12.5" x14ac:dyDescent="0.25"/>
    <row r="41" spans="1:2" ht="12.5" x14ac:dyDescent="0.25"/>
    <row r="42" spans="1:2" ht="12.5" x14ac:dyDescent="0.25"/>
    <row r="43" spans="1:2" ht="12.5" x14ac:dyDescent="0.25"/>
    <row r="44" spans="1:2" ht="12.5" x14ac:dyDescent="0.25"/>
    <row r="45" spans="1:2" ht="12.5" x14ac:dyDescent="0.25"/>
    <row r="46" spans="1:2" ht="12.5" x14ac:dyDescent="0.25"/>
    <row r="47" spans="1:2" ht="12.5" x14ac:dyDescent="0.25"/>
    <row r="48" spans="1:2" ht="13" x14ac:dyDescent="0.3">
      <c r="A48" s="8"/>
      <c r="B48" s="9" t="str">
        <f>"r2="&amp;$C$12</f>
        <v>r2=0,5</v>
      </c>
    </row>
    <row r="49" ht="12.5" x14ac:dyDescent="0.25"/>
    <row r="50" ht="12.5" x14ac:dyDescent="0.25"/>
    <row r="51" ht="12.5" x14ac:dyDescent="0.25"/>
    <row r="52" ht="12.5" x14ac:dyDescent="0.25"/>
    <row r="53" ht="12.5" x14ac:dyDescent="0.25"/>
    <row r="54" ht="12.5" x14ac:dyDescent="0.25"/>
    <row r="55" ht="12.5" x14ac:dyDescent="0.25"/>
    <row r="56" ht="12.5" x14ac:dyDescent="0.25"/>
    <row r="57" ht="12.5" x14ac:dyDescent="0.25"/>
    <row r="58" ht="12.5" x14ac:dyDescent="0.25"/>
    <row r="59" ht="12.5" x14ac:dyDescent="0.25"/>
    <row r="60" ht="12.5" x14ac:dyDescent="0.25"/>
    <row r="61" ht="12.5" x14ac:dyDescent="0.25"/>
    <row r="62" ht="12.5" x14ac:dyDescent="0.25"/>
    <row r="63" ht="12.5" x14ac:dyDescent="0.25"/>
    <row r="64" ht="12.5" x14ac:dyDescent="0.25"/>
    <row r="65" spans="2:2" ht="12.5" x14ac:dyDescent="0.25"/>
    <row r="66" spans="2:2" ht="13" x14ac:dyDescent="0.3">
      <c r="B66" s="9" t="str">
        <f>"r2="&amp;$C$15</f>
        <v>r2=1</v>
      </c>
    </row>
    <row r="67" spans="2:2" ht="12.5" x14ac:dyDescent="0.25"/>
    <row r="68" spans="2:2" ht="12.5" x14ac:dyDescent="0.25"/>
    <row r="69" spans="2:2" ht="12.5" x14ac:dyDescent="0.25"/>
    <row r="70" spans="2:2" ht="12.5" x14ac:dyDescent="0.25"/>
    <row r="71" spans="2:2" ht="12.5" x14ac:dyDescent="0.25"/>
    <row r="72" spans="2:2" ht="12.5" x14ac:dyDescent="0.25"/>
    <row r="73" spans="2:2" ht="12.5" x14ac:dyDescent="0.25"/>
    <row r="74" spans="2:2" ht="12.5" x14ac:dyDescent="0.25"/>
    <row r="75" spans="2:2" ht="12.5" x14ac:dyDescent="0.25"/>
    <row r="76" spans="2:2" ht="12.5" x14ac:dyDescent="0.25"/>
    <row r="77" spans="2:2" ht="12.5" x14ac:dyDescent="0.25"/>
    <row r="78" spans="2:2" ht="12.5" x14ac:dyDescent="0.25"/>
    <row r="79" spans="2:2" ht="12.5" x14ac:dyDescent="0.25"/>
    <row r="80" spans="2:2" ht="12.5" x14ac:dyDescent="0.25"/>
    <row r="81" spans="2:5" ht="12.5" x14ac:dyDescent="0.25"/>
    <row r="82" spans="2:5" ht="12.5" x14ac:dyDescent="0.25"/>
    <row r="83" spans="2:5" ht="12.5" x14ac:dyDescent="0.25">
      <c r="B83" s="1" t="s">
        <v>147</v>
      </c>
      <c r="C83" s="18"/>
      <c r="D83" s="18"/>
      <c r="E83" s="18"/>
    </row>
    <row r="84" spans="2:5" ht="12.5" x14ac:dyDescent="0.25">
      <c r="B84" s="18"/>
    </row>
    <row r="85" spans="2:5" ht="12.5" x14ac:dyDescent="0.25">
      <c r="B85" s="18"/>
    </row>
    <row r="86" spans="2:5" ht="12.5" hidden="1" x14ac:dyDescent="0.25"/>
    <row r="87" spans="2:5" ht="12.5" hidden="1" x14ac:dyDescent="0.25"/>
    <row r="88" spans="2:5" ht="12.5" hidden="1" x14ac:dyDescent="0.25"/>
    <row r="89" spans="2:5" ht="12.5" hidden="1" x14ac:dyDescent="0.25"/>
    <row r="90" spans="2:5" ht="12.5" hidden="1" x14ac:dyDescent="0.25"/>
    <row r="91" spans="2:5" ht="12.5" hidden="1" x14ac:dyDescent="0.25"/>
    <row r="92" spans="2:5" ht="12.5" hidden="1" x14ac:dyDescent="0.25"/>
    <row r="93" spans="2:5" ht="12.5" hidden="1" x14ac:dyDescent="0.25"/>
  </sheetData>
  <sheetProtection password="CAC5" sheet="1" objects="1" scenarios="1" selectLockedCells="1" selectUnlockedCells="1"/>
  <pageMargins left="0.70866141732283472" right="0.70866141732283472" top="0.74803149606299213" bottom="0.74803149606299213" header="0.31496062992125984" footer="0.31496062992125984"/>
  <pageSetup paperSize="8" scale="79" orientation="portrait"/>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5"/>
    <pageSetUpPr fitToPage="1"/>
  </sheetPr>
  <dimension ref="A1:R93"/>
  <sheetViews>
    <sheetView zoomScaleSheetLayoutView="40" workbookViewId="0"/>
  </sheetViews>
  <sheetFormatPr defaultColWidth="0" defaultRowHeight="12.75" customHeight="1" zeroHeight="1" x14ac:dyDescent="0.25"/>
  <cols>
    <col min="1" max="18" width="9.1796875" style="4" customWidth="1"/>
    <col min="19" max="16384" width="11.453125" style="4" hidden="1"/>
  </cols>
  <sheetData>
    <row r="1" spans="1:13" ht="12.5" x14ac:dyDescent="0.25">
      <c r="A1" s="13" t="s">
        <v>130</v>
      </c>
    </row>
    <row r="2" spans="1:13" ht="20" x14ac:dyDescent="0.4">
      <c r="B2" s="5" t="s">
        <v>151</v>
      </c>
    </row>
    <row r="3" spans="1:13" ht="12.5" x14ac:dyDescent="0.25"/>
    <row r="4" spans="1:13" ht="15" x14ac:dyDescent="0.4">
      <c r="B4" s="10" t="s">
        <v>16</v>
      </c>
      <c r="C4" s="10" t="s">
        <v>173</v>
      </c>
    </row>
    <row r="5" spans="1:13" ht="12.5" x14ac:dyDescent="0.25"/>
    <row r="6" spans="1:13" ht="12.5" x14ac:dyDescent="0.25"/>
    <row r="7" spans="1:13" ht="26" x14ac:dyDescent="0.3">
      <c r="B7" s="11" t="s">
        <v>0</v>
      </c>
      <c r="C7" s="11" t="s">
        <v>1</v>
      </c>
      <c r="D7" s="11"/>
      <c r="E7" s="16" t="s">
        <v>2</v>
      </c>
      <c r="F7" s="16" t="s">
        <v>128</v>
      </c>
      <c r="G7" s="16" t="s">
        <v>133</v>
      </c>
      <c r="H7" s="16" t="s">
        <v>3</v>
      </c>
      <c r="I7" s="16" t="s">
        <v>129</v>
      </c>
      <c r="J7" s="16" t="s">
        <v>9</v>
      </c>
    </row>
    <row r="8" spans="1:13" ht="12.5" x14ac:dyDescent="0.25">
      <c r="B8" s="6"/>
      <c r="C8" s="6"/>
      <c r="D8" s="6"/>
      <c r="E8" s="7" t="s">
        <v>4</v>
      </c>
      <c r="F8" s="6" t="s">
        <v>11</v>
      </c>
      <c r="G8" s="6" t="s">
        <v>7</v>
      </c>
      <c r="H8" s="6" t="s">
        <v>12</v>
      </c>
      <c r="I8" s="7" t="s">
        <v>37</v>
      </c>
      <c r="J8" s="6"/>
      <c r="L8" s="2" t="s">
        <v>4</v>
      </c>
      <c r="M8" s="2">
        <f>EV</f>
        <v>600</v>
      </c>
    </row>
    <row r="9" spans="1:13" ht="12.5" x14ac:dyDescent="0.25">
      <c r="B9" s="17">
        <f>Data!D22/100</f>
        <v>0</v>
      </c>
      <c r="C9" s="17">
        <f>Data!D25/100</f>
        <v>0</v>
      </c>
      <c r="D9" s="6"/>
      <c r="E9" s="6">
        <f>$M$8</f>
        <v>600</v>
      </c>
      <c r="F9" s="6">
        <f>C9*$M$9</f>
        <v>0</v>
      </c>
      <c r="G9" s="6">
        <f t="shared" ref="G9:G17" si="0">$M$11</f>
        <v>1500</v>
      </c>
      <c r="H9" s="6">
        <f t="shared" ref="H9:H17" si="1">(1-C9)*$M$10</f>
        <v>500</v>
      </c>
      <c r="I9" s="6">
        <f>-C9*$M$8</f>
        <v>0</v>
      </c>
      <c r="J9" s="6">
        <f t="shared" ref="J9:J17" si="2">SUM(E9:I9)</f>
        <v>2600</v>
      </c>
      <c r="L9" s="2" t="s">
        <v>5</v>
      </c>
      <c r="M9" s="2">
        <f>ER</f>
        <v>300</v>
      </c>
    </row>
    <row r="10" spans="1:13" ht="12.5" x14ac:dyDescent="0.25">
      <c r="B10" s="17">
        <f>Data!D23/100</f>
        <v>0.5</v>
      </c>
      <c r="C10" s="17">
        <f>C9</f>
        <v>0</v>
      </c>
      <c r="D10" s="6"/>
      <c r="E10" s="6">
        <f t="shared" ref="E10:E17" si="3">$M$8</f>
        <v>600</v>
      </c>
      <c r="F10" s="6">
        <f t="shared" ref="F10:F17" si="4">C10*$M$9</f>
        <v>0</v>
      </c>
      <c r="G10" s="6">
        <f t="shared" si="0"/>
        <v>1500</v>
      </c>
      <c r="H10" s="6">
        <f t="shared" si="1"/>
        <v>500</v>
      </c>
      <c r="I10" s="6">
        <f t="shared" ref="I10:I17" si="5">-C10*$M$8</f>
        <v>0</v>
      </c>
      <c r="J10" s="6">
        <f t="shared" si="2"/>
        <v>2600</v>
      </c>
      <c r="L10" s="2" t="s">
        <v>6</v>
      </c>
      <c r="M10" s="2">
        <f>EW</f>
        <v>500</v>
      </c>
    </row>
    <row r="11" spans="1:13" ht="12.5" x14ac:dyDescent="0.25">
      <c r="B11" s="17">
        <f>Data!D24/100</f>
        <v>1</v>
      </c>
      <c r="C11" s="17">
        <f>C10</f>
        <v>0</v>
      </c>
      <c r="D11" s="6"/>
      <c r="E11" s="6">
        <f t="shared" si="3"/>
        <v>600</v>
      </c>
      <c r="F11" s="6">
        <f t="shared" si="4"/>
        <v>0</v>
      </c>
      <c r="G11" s="6">
        <f t="shared" si="0"/>
        <v>1500</v>
      </c>
      <c r="H11" s="6">
        <f t="shared" si="1"/>
        <v>500</v>
      </c>
      <c r="I11" s="6">
        <f t="shared" si="5"/>
        <v>0</v>
      </c>
      <c r="J11" s="6">
        <f t="shared" si="2"/>
        <v>2600</v>
      </c>
      <c r="L11" s="2" t="s">
        <v>7</v>
      </c>
      <c r="M11" s="2">
        <f>EP</f>
        <v>1500</v>
      </c>
    </row>
    <row r="12" spans="1:13" ht="12.5" x14ac:dyDescent="0.25">
      <c r="B12" s="17">
        <f t="shared" ref="B12:B17" si="6">B9</f>
        <v>0</v>
      </c>
      <c r="C12" s="17">
        <f>Data!D26/100</f>
        <v>0.5</v>
      </c>
      <c r="D12" s="6"/>
      <c r="E12" s="6">
        <f t="shared" si="3"/>
        <v>600</v>
      </c>
      <c r="F12" s="6">
        <f t="shared" si="4"/>
        <v>150</v>
      </c>
      <c r="G12" s="6">
        <f t="shared" si="0"/>
        <v>1500</v>
      </c>
      <c r="H12" s="6">
        <f t="shared" si="1"/>
        <v>250</v>
      </c>
      <c r="I12" s="6">
        <f t="shared" si="5"/>
        <v>-300</v>
      </c>
      <c r="J12" s="6">
        <f t="shared" si="2"/>
        <v>2200</v>
      </c>
    </row>
    <row r="13" spans="1:13" ht="12.5" x14ac:dyDescent="0.25">
      <c r="B13" s="17">
        <f t="shared" si="6"/>
        <v>0.5</v>
      </c>
      <c r="C13" s="17">
        <f>C12</f>
        <v>0.5</v>
      </c>
      <c r="D13" s="6"/>
      <c r="E13" s="6">
        <f t="shared" si="3"/>
        <v>600</v>
      </c>
      <c r="F13" s="6">
        <f t="shared" si="4"/>
        <v>150</v>
      </c>
      <c r="G13" s="6">
        <f t="shared" si="0"/>
        <v>1500</v>
      </c>
      <c r="H13" s="6">
        <f t="shared" si="1"/>
        <v>250</v>
      </c>
      <c r="I13" s="6">
        <f t="shared" si="5"/>
        <v>-300</v>
      </c>
      <c r="J13" s="6">
        <f t="shared" si="2"/>
        <v>2200</v>
      </c>
    </row>
    <row r="14" spans="1:13" ht="12.5" x14ac:dyDescent="0.25">
      <c r="B14" s="17">
        <f t="shared" si="6"/>
        <v>1</v>
      </c>
      <c r="C14" s="17">
        <f>C13</f>
        <v>0.5</v>
      </c>
      <c r="D14" s="6"/>
      <c r="E14" s="6">
        <f t="shared" si="3"/>
        <v>600</v>
      </c>
      <c r="F14" s="6">
        <f t="shared" si="4"/>
        <v>150</v>
      </c>
      <c r="G14" s="6">
        <f t="shared" si="0"/>
        <v>1500</v>
      </c>
      <c r="H14" s="6">
        <f t="shared" si="1"/>
        <v>250</v>
      </c>
      <c r="I14" s="6">
        <f t="shared" si="5"/>
        <v>-300</v>
      </c>
      <c r="J14" s="6">
        <f t="shared" si="2"/>
        <v>2200</v>
      </c>
    </row>
    <row r="15" spans="1:13" ht="12.5" x14ac:dyDescent="0.25">
      <c r="B15" s="17">
        <f t="shared" si="6"/>
        <v>0</v>
      </c>
      <c r="C15" s="17">
        <f>Data!D27/100</f>
        <v>1</v>
      </c>
      <c r="D15" s="6"/>
      <c r="E15" s="6">
        <f t="shared" si="3"/>
        <v>600</v>
      </c>
      <c r="F15" s="6">
        <f t="shared" si="4"/>
        <v>300</v>
      </c>
      <c r="G15" s="6">
        <f t="shared" si="0"/>
        <v>1500</v>
      </c>
      <c r="H15" s="6">
        <f t="shared" si="1"/>
        <v>0</v>
      </c>
      <c r="I15" s="6">
        <f t="shared" si="5"/>
        <v>-600</v>
      </c>
      <c r="J15" s="6">
        <f t="shared" si="2"/>
        <v>1800</v>
      </c>
    </row>
    <row r="16" spans="1:13" ht="12.5" x14ac:dyDescent="0.25">
      <c r="B16" s="17">
        <f t="shared" si="6"/>
        <v>0.5</v>
      </c>
      <c r="C16" s="17">
        <f>C15</f>
        <v>1</v>
      </c>
      <c r="D16" s="6"/>
      <c r="E16" s="6">
        <f t="shared" si="3"/>
        <v>600</v>
      </c>
      <c r="F16" s="6">
        <f t="shared" si="4"/>
        <v>300</v>
      </c>
      <c r="G16" s="6">
        <f t="shared" si="0"/>
        <v>1500</v>
      </c>
      <c r="H16" s="6">
        <f t="shared" si="1"/>
        <v>0</v>
      </c>
      <c r="I16" s="6">
        <f t="shared" si="5"/>
        <v>-600</v>
      </c>
      <c r="J16" s="6">
        <f t="shared" si="2"/>
        <v>1800</v>
      </c>
    </row>
    <row r="17" spans="2:15" ht="12.5" x14ac:dyDescent="0.25">
      <c r="B17" s="17">
        <f t="shared" si="6"/>
        <v>1</v>
      </c>
      <c r="C17" s="17">
        <f>C16</f>
        <v>1</v>
      </c>
      <c r="D17" s="6"/>
      <c r="E17" s="6">
        <f t="shared" si="3"/>
        <v>600</v>
      </c>
      <c r="F17" s="6">
        <f t="shared" si="4"/>
        <v>300</v>
      </c>
      <c r="G17" s="6">
        <f t="shared" si="0"/>
        <v>1500</v>
      </c>
      <c r="H17" s="6">
        <f t="shared" si="1"/>
        <v>0</v>
      </c>
      <c r="I17" s="6">
        <f t="shared" si="5"/>
        <v>-600</v>
      </c>
      <c r="J17" s="6">
        <f t="shared" si="2"/>
        <v>1800</v>
      </c>
    </row>
    <row r="18" spans="2:15" ht="12.5" x14ac:dyDescent="0.25"/>
    <row r="19" spans="2:15" ht="13" x14ac:dyDescent="0.3">
      <c r="J19" s="8"/>
    </row>
    <row r="20" spans="2:15" ht="12.5" x14ac:dyDescent="0.25"/>
    <row r="21" spans="2:15" ht="12.5" x14ac:dyDescent="0.25"/>
    <row r="22" spans="2:15" ht="13" x14ac:dyDescent="0.3">
      <c r="E22" s="9" t="str">
        <f>"r1="&amp;$B$9</f>
        <v>r1=0</v>
      </c>
      <c r="J22" s="9" t="str">
        <f>"r1="&amp;$B$10</f>
        <v>r1=0,5</v>
      </c>
      <c r="O22" s="9" t="str">
        <f>"r1="&amp;$B$11</f>
        <v>r1=1</v>
      </c>
    </row>
    <row r="23" spans="2:15" ht="12.5" x14ac:dyDescent="0.25"/>
    <row r="24" spans="2:15" ht="12.5" x14ac:dyDescent="0.25"/>
    <row r="25" spans="2:15" ht="12.5" x14ac:dyDescent="0.25"/>
    <row r="26" spans="2:15" ht="12.5" x14ac:dyDescent="0.25"/>
    <row r="27" spans="2:15" ht="12.5" x14ac:dyDescent="0.25"/>
    <row r="28" spans="2:15" ht="12.5" x14ac:dyDescent="0.25"/>
    <row r="29" spans="2:15" ht="12.5" x14ac:dyDescent="0.25"/>
    <row r="30" spans="2:15" ht="13" x14ac:dyDescent="0.3">
      <c r="B30" s="9" t="str">
        <f>"r2="&amp;$C$9</f>
        <v>r2=0</v>
      </c>
    </row>
    <row r="31" spans="2:15" ht="12.5" x14ac:dyDescent="0.25"/>
    <row r="32" spans="2:15" ht="12.5" x14ac:dyDescent="0.25"/>
    <row r="33" spans="1:2" ht="12.5" x14ac:dyDescent="0.25"/>
    <row r="34" spans="1:2" ht="12.5" x14ac:dyDescent="0.25"/>
    <row r="35" spans="1:2" ht="12.5" x14ac:dyDescent="0.25"/>
    <row r="36" spans="1:2" ht="12.5" x14ac:dyDescent="0.25"/>
    <row r="37" spans="1:2" ht="12.5" x14ac:dyDescent="0.25"/>
    <row r="38" spans="1:2" ht="12.5" x14ac:dyDescent="0.25"/>
    <row r="39" spans="1:2" ht="12.5" x14ac:dyDescent="0.25"/>
    <row r="40" spans="1:2" ht="12.5" x14ac:dyDescent="0.25"/>
    <row r="41" spans="1:2" ht="12.5" x14ac:dyDescent="0.25"/>
    <row r="42" spans="1:2" ht="12.5" x14ac:dyDescent="0.25"/>
    <row r="43" spans="1:2" ht="12.5" x14ac:dyDescent="0.25"/>
    <row r="44" spans="1:2" ht="12.5" x14ac:dyDescent="0.25"/>
    <row r="45" spans="1:2" ht="12.5" x14ac:dyDescent="0.25"/>
    <row r="46" spans="1:2" ht="12.5" x14ac:dyDescent="0.25"/>
    <row r="47" spans="1:2" ht="12.5" x14ac:dyDescent="0.25"/>
    <row r="48" spans="1:2" ht="13" x14ac:dyDescent="0.3">
      <c r="A48" s="8"/>
      <c r="B48" s="9" t="str">
        <f>"r2="&amp;$C$12</f>
        <v>r2=0,5</v>
      </c>
    </row>
    <row r="49" ht="12.5" x14ac:dyDescent="0.25"/>
    <row r="50" ht="12.5" x14ac:dyDescent="0.25"/>
    <row r="51" ht="12.5" x14ac:dyDescent="0.25"/>
    <row r="52" ht="12.5" x14ac:dyDescent="0.25"/>
    <row r="53" ht="12.5" x14ac:dyDescent="0.25"/>
    <row r="54" ht="12.5" x14ac:dyDescent="0.25"/>
    <row r="55" ht="12.5" x14ac:dyDescent="0.25"/>
    <row r="56" ht="12.5" x14ac:dyDescent="0.25"/>
    <row r="57" ht="12.5" x14ac:dyDescent="0.25"/>
    <row r="58" ht="12.5" x14ac:dyDescent="0.25"/>
    <row r="59" ht="12.5" x14ac:dyDescent="0.25"/>
    <row r="60" ht="12.5" x14ac:dyDescent="0.25"/>
    <row r="61" ht="12.5" x14ac:dyDescent="0.25"/>
    <row r="62" ht="12.5" x14ac:dyDescent="0.25"/>
    <row r="63" ht="12.5" x14ac:dyDescent="0.25"/>
    <row r="64" ht="12.5" x14ac:dyDescent="0.25"/>
    <row r="65" spans="2:2" ht="12.5" x14ac:dyDescent="0.25"/>
    <row r="66" spans="2:2" ht="13" x14ac:dyDescent="0.3">
      <c r="B66" s="9" t="str">
        <f>"r2="&amp;$C$15</f>
        <v>r2=1</v>
      </c>
    </row>
    <row r="67" spans="2:2" ht="12.5" x14ac:dyDescent="0.25"/>
    <row r="68" spans="2:2" ht="12.5" x14ac:dyDescent="0.25"/>
    <row r="69" spans="2:2" ht="12.5" x14ac:dyDescent="0.25"/>
    <row r="70" spans="2:2" ht="12.5" x14ac:dyDescent="0.25"/>
    <row r="71" spans="2:2" ht="12.5" x14ac:dyDescent="0.25"/>
    <row r="72" spans="2:2" ht="12.5" x14ac:dyDescent="0.25"/>
    <row r="73" spans="2:2" ht="12.5" x14ac:dyDescent="0.25"/>
    <row r="74" spans="2:2" ht="12.5" x14ac:dyDescent="0.25"/>
    <row r="75" spans="2:2" ht="12.5" x14ac:dyDescent="0.25"/>
    <row r="76" spans="2:2" ht="12.5" x14ac:dyDescent="0.25"/>
    <row r="77" spans="2:2" ht="12.5" x14ac:dyDescent="0.25"/>
    <row r="78" spans="2:2" ht="12.5" x14ac:dyDescent="0.25"/>
    <row r="79" spans="2:2" ht="12.5" x14ac:dyDescent="0.25"/>
    <row r="80" spans="2:2" ht="12.5" x14ac:dyDescent="0.25"/>
    <row r="81" spans="2:5" ht="12.5" x14ac:dyDescent="0.25"/>
    <row r="82" spans="2:5" ht="12.5" x14ac:dyDescent="0.25"/>
    <row r="83" spans="2:5" ht="12.5" x14ac:dyDescent="0.25">
      <c r="B83" s="1" t="s">
        <v>147</v>
      </c>
      <c r="C83" s="18"/>
      <c r="D83" s="18"/>
      <c r="E83" s="18"/>
    </row>
    <row r="84" spans="2:5" ht="12.5" x14ac:dyDescent="0.25">
      <c r="B84" s="18"/>
    </row>
    <row r="85" spans="2:5" ht="12.5" x14ac:dyDescent="0.25">
      <c r="B85" s="18"/>
    </row>
    <row r="86" spans="2:5" ht="12.5" hidden="1" x14ac:dyDescent="0.25"/>
    <row r="87" spans="2:5" ht="12.5" hidden="1" x14ac:dyDescent="0.25"/>
    <row r="88" spans="2:5" ht="12.5" hidden="1" x14ac:dyDescent="0.25"/>
    <row r="89" spans="2:5" ht="12.5" hidden="1" x14ac:dyDescent="0.25"/>
    <row r="90" spans="2:5" ht="12.5" hidden="1" x14ac:dyDescent="0.25"/>
    <row r="91" spans="2:5" ht="12.5" hidden="1" x14ac:dyDescent="0.25"/>
    <row r="92" spans="2:5" ht="12.5" hidden="1" x14ac:dyDescent="0.25"/>
    <row r="93" spans="2:5" ht="12.5" hidden="1" x14ac:dyDescent="0.25"/>
  </sheetData>
  <sheetProtection password="CAC5" sheet="1" objects="1" scenarios="1" selectLockedCells="1" selectUnlockedCells="1"/>
  <pageMargins left="0.70866141732283472" right="0.70866141732283472" top="0.74803149606299213" bottom="0.74803149606299213" header="0.31496062992125984" footer="0.31496062992125984"/>
  <pageSetup paperSize="8" scale="79"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5"/>
    <pageSetUpPr fitToPage="1"/>
  </sheetPr>
  <dimension ref="A1:R93"/>
  <sheetViews>
    <sheetView zoomScaleSheetLayoutView="40" workbookViewId="0"/>
  </sheetViews>
  <sheetFormatPr defaultColWidth="0" defaultRowHeight="12.75" customHeight="1" zeroHeight="1" x14ac:dyDescent="0.25"/>
  <cols>
    <col min="1" max="18" width="9.1796875" style="4" customWidth="1"/>
    <col min="19" max="16384" width="11.453125" style="4" hidden="1"/>
  </cols>
  <sheetData>
    <row r="1" spans="1:15" ht="12.5" x14ac:dyDescent="0.25">
      <c r="A1" s="13" t="s">
        <v>130</v>
      </c>
    </row>
    <row r="2" spans="1:15" ht="20" x14ac:dyDescent="0.4">
      <c r="B2" s="5" t="s">
        <v>155</v>
      </c>
    </row>
    <row r="3" spans="1:15" ht="12.5" x14ac:dyDescent="0.25"/>
    <row r="4" spans="1:15" ht="15" x14ac:dyDescent="0.4">
      <c r="B4" s="10" t="s">
        <v>16</v>
      </c>
      <c r="C4" s="10" t="s">
        <v>159</v>
      </c>
    </row>
    <row r="5" spans="1:15" ht="12.5" x14ac:dyDescent="0.25"/>
    <row r="6" spans="1:15" ht="12.5" x14ac:dyDescent="0.25"/>
    <row r="7" spans="1:15" ht="26" x14ac:dyDescent="0.3">
      <c r="B7" s="11" t="s">
        <v>0</v>
      </c>
      <c r="C7" s="11" t="s">
        <v>1</v>
      </c>
      <c r="D7" s="11"/>
      <c r="E7" s="16" t="s">
        <v>2</v>
      </c>
      <c r="F7" s="16" t="s">
        <v>128</v>
      </c>
      <c r="G7" s="16" t="s">
        <v>133</v>
      </c>
      <c r="H7" s="16" t="s">
        <v>3</v>
      </c>
      <c r="I7" s="16" t="s">
        <v>129</v>
      </c>
      <c r="J7" s="16" t="s">
        <v>9</v>
      </c>
    </row>
    <row r="8" spans="1:15" ht="12.5" x14ac:dyDescent="0.25">
      <c r="B8" s="6"/>
      <c r="C8" s="6"/>
      <c r="D8" s="6"/>
      <c r="E8" s="7" t="s">
        <v>157</v>
      </c>
      <c r="F8" s="6" t="s">
        <v>18</v>
      </c>
      <c r="G8" s="6" t="s">
        <v>7</v>
      </c>
      <c r="H8" s="6" t="s">
        <v>158</v>
      </c>
      <c r="I8" s="7" t="s">
        <v>160</v>
      </c>
      <c r="J8" s="6"/>
      <c r="L8" s="2" t="s">
        <v>4</v>
      </c>
      <c r="M8" s="2">
        <f>EV</f>
        <v>600</v>
      </c>
    </row>
    <row r="9" spans="1:15" ht="12.5" x14ac:dyDescent="0.25">
      <c r="B9" s="17">
        <f>Data!D22/100</f>
        <v>0</v>
      </c>
      <c r="C9" s="17">
        <f>Data!D25/100</f>
        <v>0</v>
      </c>
      <c r="D9" s="6"/>
      <c r="E9" s="6">
        <f>(1-$M$12)*$M$8</f>
        <v>180.00000000000003</v>
      </c>
      <c r="F9" s="6">
        <f>$M$12*$M$9</f>
        <v>210</v>
      </c>
      <c r="G9" s="6">
        <f t="shared" ref="G9:G17" si="0">$M$11</f>
        <v>1500</v>
      </c>
      <c r="H9" s="6">
        <f>(1-$M$12-$M$14)*$M$10</f>
        <v>150.00000000000003</v>
      </c>
      <c r="I9" s="6">
        <f>-$M$14*$M$15</f>
        <v>0</v>
      </c>
      <c r="J9" s="6">
        <f t="shared" ref="J9:J17" si="1">SUM(E9:I9)</f>
        <v>2040</v>
      </c>
      <c r="L9" s="2" t="s">
        <v>5</v>
      </c>
      <c r="M9" s="2">
        <f>ER</f>
        <v>300</v>
      </c>
    </row>
    <row r="10" spans="1:15" ht="12.5" x14ac:dyDescent="0.25">
      <c r="B10" s="17">
        <f>Data!D23/100</f>
        <v>0.5</v>
      </c>
      <c r="C10" s="17">
        <f>C9</f>
        <v>0</v>
      </c>
      <c r="D10" s="6"/>
      <c r="E10" s="6">
        <f t="shared" ref="E10:E17" si="2">(1-$M$12)*$M$8</f>
        <v>180.00000000000003</v>
      </c>
      <c r="F10" s="6">
        <f t="shared" ref="F10:F17" si="3">$M$12*$M$9</f>
        <v>210</v>
      </c>
      <c r="G10" s="6">
        <f t="shared" si="0"/>
        <v>1500</v>
      </c>
      <c r="H10" s="6">
        <f t="shared" ref="H10:H17" si="4">(1-$M$12-$M$14)*$M$10</f>
        <v>150.00000000000003</v>
      </c>
      <c r="I10" s="6">
        <f t="shared" ref="I10:I17" si="5">-$M$14*$M$15</f>
        <v>0</v>
      </c>
      <c r="J10" s="6">
        <f t="shared" si="1"/>
        <v>2040</v>
      </c>
      <c r="L10" s="2" t="s">
        <v>6</v>
      </c>
      <c r="M10" s="2">
        <f>EW</f>
        <v>500</v>
      </c>
    </row>
    <row r="11" spans="1:15" ht="12.5" x14ac:dyDescent="0.25">
      <c r="B11" s="17">
        <f>Data!D24/100</f>
        <v>1</v>
      </c>
      <c r="C11" s="17">
        <f>C10</f>
        <v>0</v>
      </c>
      <c r="D11" s="6"/>
      <c r="E11" s="6">
        <f t="shared" si="2"/>
        <v>180.00000000000003</v>
      </c>
      <c r="F11" s="6">
        <f t="shared" si="3"/>
        <v>210</v>
      </c>
      <c r="G11" s="6">
        <f t="shared" si="0"/>
        <v>1500</v>
      </c>
      <c r="H11" s="6">
        <f t="shared" si="4"/>
        <v>150.00000000000003</v>
      </c>
      <c r="I11" s="6">
        <f t="shared" si="5"/>
        <v>0</v>
      </c>
      <c r="J11" s="6">
        <f t="shared" si="1"/>
        <v>2040</v>
      </c>
      <c r="L11" s="2" t="s">
        <v>7</v>
      </c>
      <c r="M11" s="2">
        <f>EP</f>
        <v>1500</v>
      </c>
    </row>
    <row r="12" spans="1:15" ht="12.5" x14ac:dyDescent="0.25">
      <c r="B12" s="17">
        <f t="shared" ref="B12:B17" si="6">B9</f>
        <v>0</v>
      </c>
      <c r="C12" s="17">
        <f>Data!D26/100</f>
        <v>0.5</v>
      </c>
      <c r="D12" s="6"/>
      <c r="E12" s="6">
        <f t="shared" si="2"/>
        <v>180.00000000000003</v>
      </c>
      <c r="F12" s="6">
        <f t="shared" si="3"/>
        <v>210</v>
      </c>
      <c r="G12" s="6">
        <f t="shared" si="0"/>
        <v>1500</v>
      </c>
      <c r="H12" s="6">
        <f t="shared" si="4"/>
        <v>150.00000000000003</v>
      </c>
      <c r="I12" s="6">
        <f t="shared" si="5"/>
        <v>0</v>
      </c>
      <c r="J12" s="6">
        <f t="shared" si="1"/>
        <v>2040</v>
      </c>
      <c r="L12" s="2" t="s">
        <v>20</v>
      </c>
      <c r="M12" s="19">
        <f>rr/100</f>
        <v>0.7</v>
      </c>
    </row>
    <row r="13" spans="1:15" ht="12.5" x14ac:dyDescent="0.25">
      <c r="B13" s="17">
        <f t="shared" si="6"/>
        <v>0.5</v>
      </c>
      <c r="C13" s="17">
        <f>C12</f>
        <v>0.5</v>
      </c>
      <c r="D13" s="6"/>
      <c r="E13" s="6">
        <f t="shared" si="2"/>
        <v>180.00000000000003</v>
      </c>
      <c r="F13" s="6">
        <f t="shared" si="3"/>
        <v>210</v>
      </c>
      <c r="G13" s="6">
        <f t="shared" si="0"/>
        <v>1500</v>
      </c>
      <c r="H13" s="6">
        <f t="shared" si="4"/>
        <v>150.00000000000003</v>
      </c>
      <c r="I13" s="6">
        <f t="shared" si="5"/>
        <v>0</v>
      </c>
      <c r="J13" s="6">
        <f t="shared" si="1"/>
        <v>2040</v>
      </c>
    </row>
    <row r="14" spans="1:15" ht="12.5" x14ac:dyDescent="0.25">
      <c r="B14" s="17">
        <f t="shared" si="6"/>
        <v>1</v>
      </c>
      <c r="C14" s="17">
        <f>C13</f>
        <v>0.5</v>
      </c>
      <c r="D14" s="6"/>
      <c r="E14" s="6">
        <f t="shared" si="2"/>
        <v>180.00000000000003</v>
      </c>
      <c r="F14" s="6">
        <f t="shared" si="3"/>
        <v>210</v>
      </c>
      <c r="G14" s="6">
        <f t="shared" si="0"/>
        <v>1500</v>
      </c>
      <c r="H14" s="6">
        <f t="shared" si="4"/>
        <v>150.00000000000003</v>
      </c>
      <c r="I14" s="6">
        <f t="shared" si="5"/>
        <v>0</v>
      </c>
      <c r="J14" s="6">
        <f t="shared" si="1"/>
        <v>2040</v>
      </c>
      <c r="L14" s="2" t="s">
        <v>26</v>
      </c>
      <c r="M14" s="19">
        <f>rEN/100</f>
        <v>0</v>
      </c>
      <c r="N14" s="21" t="s">
        <v>161</v>
      </c>
      <c r="O14" s="22"/>
    </row>
    <row r="15" spans="1:15" ht="12.5" x14ac:dyDescent="0.25">
      <c r="B15" s="17">
        <f t="shared" si="6"/>
        <v>0</v>
      </c>
      <c r="C15" s="17">
        <f>Data!D27/100</f>
        <v>1</v>
      </c>
      <c r="D15" s="6"/>
      <c r="E15" s="6">
        <f t="shared" si="2"/>
        <v>180.00000000000003</v>
      </c>
      <c r="F15" s="6">
        <f t="shared" si="3"/>
        <v>210</v>
      </c>
      <c r="G15" s="6">
        <f t="shared" si="0"/>
        <v>1500</v>
      </c>
      <c r="H15" s="6">
        <f t="shared" si="4"/>
        <v>150.00000000000003</v>
      </c>
      <c r="I15" s="6">
        <f t="shared" si="5"/>
        <v>0</v>
      </c>
      <c r="J15" s="6">
        <f t="shared" si="1"/>
        <v>2040</v>
      </c>
      <c r="L15" s="2" t="s">
        <v>156</v>
      </c>
      <c r="M15" s="2">
        <f>ECRED</f>
        <v>20</v>
      </c>
      <c r="N15" s="21" t="s">
        <v>162</v>
      </c>
    </row>
    <row r="16" spans="1:15" ht="12.5" x14ac:dyDescent="0.25">
      <c r="B16" s="17">
        <f t="shared" si="6"/>
        <v>0.5</v>
      </c>
      <c r="C16" s="17">
        <f>C15</f>
        <v>1</v>
      </c>
      <c r="D16" s="6"/>
      <c r="E16" s="6">
        <f t="shared" si="2"/>
        <v>180.00000000000003</v>
      </c>
      <c r="F16" s="6">
        <f t="shared" si="3"/>
        <v>210</v>
      </c>
      <c r="G16" s="6">
        <f t="shared" si="0"/>
        <v>1500</v>
      </c>
      <c r="H16" s="6">
        <f t="shared" si="4"/>
        <v>150.00000000000003</v>
      </c>
      <c r="I16" s="6">
        <f t="shared" si="5"/>
        <v>0</v>
      </c>
      <c r="J16" s="6">
        <f t="shared" si="1"/>
        <v>2040</v>
      </c>
    </row>
    <row r="17" spans="2:15" ht="12.5" x14ac:dyDescent="0.25">
      <c r="B17" s="17">
        <f t="shared" si="6"/>
        <v>1</v>
      </c>
      <c r="C17" s="17">
        <f>C16</f>
        <v>1</v>
      </c>
      <c r="D17" s="6"/>
      <c r="E17" s="6">
        <f t="shared" si="2"/>
        <v>180.00000000000003</v>
      </c>
      <c r="F17" s="6">
        <f t="shared" si="3"/>
        <v>210</v>
      </c>
      <c r="G17" s="6">
        <f t="shared" si="0"/>
        <v>1500</v>
      </c>
      <c r="H17" s="6">
        <f t="shared" si="4"/>
        <v>150.00000000000003</v>
      </c>
      <c r="I17" s="6">
        <f t="shared" si="5"/>
        <v>0</v>
      </c>
      <c r="J17" s="6">
        <f t="shared" si="1"/>
        <v>2040</v>
      </c>
    </row>
    <row r="18" spans="2:15" ht="12.5" x14ac:dyDescent="0.25"/>
    <row r="19" spans="2:15" ht="13" x14ac:dyDescent="0.3">
      <c r="J19" s="8"/>
    </row>
    <row r="20" spans="2:15" ht="12.5" x14ac:dyDescent="0.25"/>
    <row r="21" spans="2:15" ht="12.5" x14ac:dyDescent="0.25"/>
    <row r="22" spans="2:15" ht="13" x14ac:dyDescent="0.3">
      <c r="E22" s="9" t="str">
        <f>"r1="&amp;$B$9</f>
        <v>r1=0</v>
      </c>
      <c r="J22" s="9" t="str">
        <f>"r1="&amp;$B$10</f>
        <v>r1=0,5</v>
      </c>
      <c r="O22" s="9" t="str">
        <f>"r1="&amp;$B$11</f>
        <v>r1=1</v>
      </c>
    </row>
    <row r="23" spans="2:15" ht="12.5" x14ac:dyDescent="0.25"/>
    <row r="24" spans="2:15" ht="12.5" x14ac:dyDescent="0.25"/>
    <row r="25" spans="2:15" ht="12.5" x14ac:dyDescent="0.25"/>
    <row r="26" spans="2:15" ht="12.5" x14ac:dyDescent="0.25"/>
    <row r="27" spans="2:15" ht="12.5" x14ac:dyDescent="0.25"/>
    <row r="28" spans="2:15" ht="12.5" x14ac:dyDescent="0.25"/>
    <row r="29" spans="2:15" ht="12.5" x14ac:dyDescent="0.25"/>
    <row r="30" spans="2:15" ht="13" x14ac:dyDescent="0.3">
      <c r="B30" s="9" t="str">
        <f>"r2="&amp;$C$9</f>
        <v>r2=0</v>
      </c>
    </row>
    <row r="31" spans="2:15" ht="12.5" x14ac:dyDescent="0.25"/>
    <row r="32" spans="2:15" ht="12.5" x14ac:dyDescent="0.25"/>
    <row r="33" spans="1:2" ht="12.5" x14ac:dyDescent="0.25"/>
    <row r="34" spans="1:2" ht="12.5" x14ac:dyDescent="0.25"/>
    <row r="35" spans="1:2" ht="12.5" x14ac:dyDescent="0.25"/>
    <row r="36" spans="1:2" ht="12.5" x14ac:dyDescent="0.25"/>
    <row r="37" spans="1:2" ht="12.5" x14ac:dyDescent="0.25"/>
    <row r="38" spans="1:2" ht="12.5" x14ac:dyDescent="0.25"/>
    <row r="39" spans="1:2" ht="12.5" x14ac:dyDescent="0.25"/>
    <row r="40" spans="1:2" ht="12.5" x14ac:dyDescent="0.25"/>
    <row r="41" spans="1:2" ht="12.5" x14ac:dyDescent="0.25"/>
    <row r="42" spans="1:2" ht="12.5" x14ac:dyDescent="0.25"/>
    <row r="43" spans="1:2" ht="12.5" x14ac:dyDescent="0.25"/>
    <row r="44" spans="1:2" ht="12.5" x14ac:dyDescent="0.25"/>
    <row r="45" spans="1:2" ht="12.5" x14ac:dyDescent="0.25"/>
    <row r="46" spans="1:2" ht="12.5" x14ac:dyDescent="0.25"/>
    <row r="47" spans="1:2" ht="12.5" x14ac:dyDescent="0.25"/>
    <row r="48" spans="1:2" ht="13" x14ac:dyDescent="0.3">
      <c r="A48" s="8"/>
      <c r="B48" s="9" t="str">
        <f>"r2="&amp;$C$12</f>
        <v>r2=0,5</v>
      </c>
    </row>
    <row r="49" ht="12.5" x14ac:dyDescent="0.25"/>
    <row r="50" ht="12.5" x14ac:dyDescent="0.25"/>
    <row r="51" ht="12.5" x14ac:dyDescent="0.25"/>
    <row r="52" ht="12.5" x14ac:dyDescent="0.25"/>
    <row r="53" ht="12.5" x14ac:dyDescent="0.25"/>
    <row r="54" ht="12.5" x14ac:dyDescent="0.25"/>
    <row r="55" ht="12.5" x14ac:dyDescent="0.25"/>
    <row r="56" ht="12.5" x14ac:dyDescent="0.25"/>
    <row r="57" ht="12.5" x14ac:dyDescent="0.25"/>
    <row r="58" ht="12.5" x14ac:dyDescent="0.25"/>
    <row r="59" ht="12.5" x14ac:dyDescent="0.25"/>
    <row r="60" ht="12.5" x14ac:dyDescent="0.25"/>
    <row r="61" ht="12.5" x14ac:dyDescent="0.25"/>
    <row r="62" ht="12.5" x14ac:dyDescent="0.25"/>
    <row r="63" ht="12.5" x14ac:dyDescent="0.25"/>
    <row r="64" ht="12.5" x14ac:dyDescent="0.25"/>
    <row r="65" spans="2:2" ht="12.5" x14ac:dyDescent="0.25"/>
    <row r="66" spans="2:2" ht="13" x14ac:dyDescent="0.3">
      <c r="B66" s="9" t="str">
        <f>"r2="&amp;$C$15</f>
        <v>r2=1</v>
      </c>
    </row>
    <row r="67" spans="2:2" ht="12.5" x14ac:dyDescent="0.25"/>
    <row r="68" spans="2:2" ht="12.5" x14ac:dyDescent="0.25"/>
    <row r="69" spans="2:2" ht="12.5" x14ac:dyDescent="0.25"/>
    <row r="70" spans="2:2" ht="12.5" x14ac:dyDescent="0.25"/>
    <row r="71" spans="2:2" ht="12.5" x14ac:dyDescent="0.25"/>
    <row r="72" spans="2:2" ht="12.5" x14ac:dyDescent="0.25"/>
    <row r="73" spans="2:2" ht="12.5" x14ac:dyDescent="0.25"/>
    <row r="74" spans="2:2" ht="12.5" x14ac:dyDescent="0.25"/>
    <row r="75" spans="2:2" ht="12.5" x14ac:dyDescent="0.25"/>
    <row r="76" spans="2:2" ht="12.5" x14ac:dyDescent="0.25"/>
    <row r="77" spans="2:2" ht="12.5" x14ac:dyDescent="0.25"/>
    <row r="78" spans="2:2" ht="12.5" x14ac:dyDescent="0.25"/>
    <row r="79" spans="2:2" ht="12.5" x14ac:dyDescent="0.25"/>
    <row r="80" spans="2:2" ht="12.5" x14ac:dyDescent="0.25"/>
    <row r="81" spans="2:5" ht="12.5" x14ac:dyDescent="0.25"/>
    <row r="82" spans="2:5" ht="12.5" x14ac:dyDescent="0.25"/>
    <row r="83" spans="2:5" ht="12.5" x14ac:dyDescent="0.25">
      <c r="B83" s="1" t="s">
        <v>147</v>
      </c>
      <c r="C83" s="18"/>
      <c r="D83" s="18"/>
      <c r="E83" s="18"/>
    </row>
    <row r="84" spans="2:5" ht="12.5" x14ac:dyDescent="0.25">
      <c r="B84" s="18"/>
    </row>
    <row r="85" spans="2:5" ht="12.5" x14ac:dyDescent="0.25">
      <c r="B85" s="18"/>
    </row>
    <row r="86" spans="2:5" ht="12.5" hidden="1" x14ac:dyDescent="0.25"/>
    <row r="87" spans="2:5" ht="12.5" hidden="1" x14ac:dyDescent="0.25"/>
    <row r="88" spans="2:5" ht="12.5" hidden="1" x14ac:dyDescent="0.25"/>
    <row r="89" spans="2:5" ht="12.5" hidden="1" x14ac:dyDescent="0.25"/>
    <row r="90" spans="2:5" ht="12.5" hidden="1" x14ac:dyDescent="0.25"/>
    <row r="91" spans="2:5" ht="12.5" hidden="1" x14ac:dyDescent="0.25"/>
    <row r="92" spans="2:5" ht="12.5" hidden="1" x14ac:dyDescent="0.25"/>
    <row r="93" spans="2:5" ht="12.5" hidden="1" x14ac:dyDescent="0.25"/>
  </sheetData>
  <sheetProtection password="CAC5" sheet="1" objects="1" scenarios="1" selectLockedCells="1" selectUnlockedCells="1"/>
  <pageMargins left="0.70866141732283472" right="0.70866141732283472" top="0.74803149606299213" bottom="0.74803149606299213" header="0.31496062992125984" footer="0.31496062992125984"/>
  <pageSetup paperSize="8" scale="79" orientation="portrait"/>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5"/>
    <pageSetUpPr fitToPage="1"/>
  </sheetPr>
  <dimension ref="A1:R93"/>
  <sheetViews>
    <sheetView zoomScaleSheetLayoutView="40" workbookViewId="0"/>
  </sheetViews>
  <sheetFormatPr defaultColWidth="0" defaultRowHeight="12.75" customHeight="1" zeroHeight="1" x14ac:dyDescent="0.25"/>
  <cols>
    <col min="1" max="18" width="9.1796875" style="4" customWidth="1"/>
    <col min="19" max="16384" width="11.453125" style="4" hidden="1"/>
  </cols>
  <sheetData>
    <row r="1" spans="1:16" ht="12.5" x14ac:dyDescent="0.25">
      <c r="A1" s="13" t="s">
        <v>130</v>
      </c>
    </row>
    <row r="2" spans="1:16" ht="20" x14ac:dyDescent="0.4">
      <c r="B2" s="5" t="s">
        <v>163</v>
      </c>
    </row>
    <row r="3" spans="1:16" ht="12.5" x14ac:dyDescent="0.25"/>
    <row r="4" spans="1:16" ht="15" x14ac:dyDescent="0.4">
      <c r="B4" s="10" t="s">
        <v>16</v>
      </c>
      <c r="C4" s="10" t="s">
        <v>165</v>
      </c>
    </row>
    <row r="5" spans="1:16" ht="12.5" x14ac:dyDescent="0.25"/>
    <row r="6" spans="1:16" ht="12.5" x14ac:dyDescent="0.25"/>
    <row r="7" spans="1:16" ht="26" x14ac:dyDescent="0.3">
      <c r="B7" s="11" t="s">
        <v>0</v>
      </c>
      <c r="C7" s="11" t="s">
        <v>1</v>
      </c>
      <c r="D7" s="11"/>
      <c r="E7" s="16" t="s">
        <v>2</v>
      </c>
      <c r="F7" s="16" t="s">
        <v>128</v>
      </c>
      <c r="G7" s="16" t="s">
        <v>133</v>
      </c>
      <c r="H7" s="16" t="s">
        <v>3</v>
      </c>
      <c r="I7" s="16" t="s">
        <v>129</v>
      </c>
      <c r="J7" s="16" t="s">
        <v>9</v>
      </c>
    </row>
    <row r="8" spans="1:16" ht="12.5" x14ac:dyDescent="0.25">
      <c r="B8" s="6"/>
      <c r="C8" s="6"/>
      <c r="D8" s="6"/>
      <c r="E8" s="7" t="s">
        <v>164</v>
      </c>
      <c r="F8" s="6" t="s">
        <v>13</v>
      </c>
      <c r="G8" s="6" t="s">
        <v>7</v>
      </c>
      <c r="H8" s="6" t="s">
        <v>19</v>
      </c>
      <c r="I8" s="7" t="s">
        <v>27</v>
      </c>
      <c r="J8" s="6"/>
      <c r="L8" s="2" t="s">
        <v>4</v>
      </c>
      <c r="M8" s="2">
        <f>EV</f>
        <v>600</v>
      </c>
    </row>
    <row r="9" spans="1:16" ht="12.5" x14ac:dyDescent="0.25">
      <c r="B9" s="17">
        <f>Data!D22/100</f>
        <v>0</v>
      </c>
      <c r="C9" s="17">
        <f>Data!D25/100</f>
        <v>0</v>
      </c>
      <c r="D9" s="6"/>
      <c r="E9" s="6">
        <f>(1-B9)*$M$8</f>
        <v>600</v>
      </c>
      <c r="F9" s="6">
        <f>B9*$M$9</f>
        <v>0</v>
      </c>
      <c r="G9" s="6">
        <f t="shared" ref="G9:G17" si="0">$M$11</f>
        <v>1500</v>
      </c>
      <c r="H9" s="6">
        <f>(1-$M$12)*$M$10</f>
        <v>150.00000000000003</v>
      </c>
      <c r="I9" s="6">
        <v>0</v>
      </c>
      <c r="J9" s="6">
        <f t="shared" ref="J9:J17" si="1">SUM(E9:I9)</f>
        <v>2250</v>
      </c>
      <c r="L9" s="2" t="s">
        <v>5</v>
      </c>
      <c r="M9" s="2">
        <f>ER</f>
        <v>300</v>
      </c>
    </row>
    <row r="10" spans="1:16" ht="12.5" x14ac:dyDescent="0.25">
      <c r="B10" s="17">
        <f>Data!D23/100</f>
        <v>0.5</v>
      </c>
      <c r="C10" s="17">
        <f>C9</f>
        <v>0</v>
      </c>
      <c r="D10" s="6"/>
      <c r="E10" s="6">
        <f t="shared" ref="E10:E17" si="2">(1-B10)*$M$8</f>
        <v>300</v>
      </c>
      <c r="F10" s="6">
        <f t="shared" ref="F10:F17" si="3">B10*$M$9</f>
        <v>150</v>
      </c>
      <c r="G10" s="6">
        <f t="shared" si="0"/>
        <v>1500</v>
      </c>
      <c r="H10" s="6">
        <f t="shared" ref="H10:H17" si="4">(1-$M$12)*$M$10</f>
        <v>150.00000000000003</v>
      </c>
      <c r="I10" s="6">
        <v>0</v>
      </c>
      <c r="J10" s="6">
        <f t="shared" si="1"/>
        <v>2100</v>
      </c>
      <c r="L10" s="2" t="s">
        <v>6</v>
      </c>
      <c r="M10" s="2">
        <f>EW</f>
        <v>500</v>
      </c>
    </row>
    <row r="11" spans="1:16" ht="12.5" x14ac:dyDescent="0.25">
      <c r="B11" s="17">
        <f>Data!D24/100</f>
        <v>1</v>
      </c>
      <c r="C11" s="17">
        <f>C10</f>
        <v>0</v>
      </c>
      <c r="D11" s="6"/>
      <c r="E11" s="6">
        <f t="shared" si="2"/>
        <v>0</v>
      </c>
      <c r="F11" s="6">
        <f t="shared" si="3"/>
        <v>300</v>
      </c>
      <c r="G11" s="6">
        <f t="shared" si="0"/>
        <v>1500</v>
      </c>
      <c r="H11" s="6">
        <f t="shared" si="4"/>
        <v>150.00000000000003</v>
      </c>
      <c r="I11" s="6">
        <v>0</v>
      </c>
      <c r="J11" s="6">
        <f t="shared" si="1"/>
        <v>1950</v>
      </c>
      <c r="L11" s="2" t="s">
        <v>7</v>
      </c>
      <c r="M11" s="2">
        <f>EP</f>
        <v>1500</v>
      </c>
    </row>
    <row r="12" spans="1:16" ht="12.5" x14ac:dyDescent="0.25">
      <c r="B12" s="17">
        <f t="shared" ref="B12:B17" si="5">B9</f>
        <v>0</v>
      </c>
      <c r="C12" s="17">
        <f>Data!D26/100</f>
        <v>0.5</v>
      </c>
      <c r="D12" s="6"/>
      <c r="E12" s="6">
        <f t="shared" si="2"/>
        <v>600</v>
      </c>
      <c r="F12" s="6">
        <f t="shared" si="3"/>
        <v>0</v>
      </c>
      <c r="G12" s="6">
        <f t="shared" si="0"/>
        <v>1500</v>
      </c>
      <c r="H12" s="6">
        <f t="shared" si="4"/>
        <v>150.00000000000003</v>
      </c>
      <c r="I12" s="6">
        <v>0</v>
      </c>
      <c r="J12" s="6">
        <f t="shared" si="1"/>
        <v>2250</v>
      </c>
      <c r="L12" s="2" t="s">
        <v>20</v>
      </c>
      <c r="M12" s="19">
        <f>rr/100</f>
        <v>0.7</v>
      </c>
    </row>
    <row r="13" spans="1:16" ht="12.5" x14ac:dyDescent="0.25">
      <c r="B13" s="17">
        <f t="shared" si="5"/>
        <v>0.5</v>
      </c>
      <c r="C13" s="17">
        <f>C12</f>
        <v>0.5</v>
      </c>
      <c r="D13" s="6"/>
      <c r="E13" s="6">
        <f t="shared" si="2"/>
        <v>300</v>
      </c>
      <c r="F13" s="6">
        <f t="shared" si="3"/>
        <v>150</v>
      </c>
      <c r="G13" s="6">
        <f t="shared" si="0"/>
        <v>1500</v>
      </c>
      <c r="H13" s="6">
        <f t="shared" si="4"/>
        <v>150.00000000000003</v>
      </c>
      <c r="I13" s="6">
        <v>0</v>
      </c>
      <c r="J13" s="6">
        <f t="shared" si="1"/>
        <v>2100</v>
      </c>
    </row>
    <row r="14" spans="1:16" ht="12.5" x14ac:dyDescent="0.25">
      <c r="B14" s="17">
        <f t="shared" si="5"/>
        <v>1</v>
      </c>
      <c r="C14" s="17">
        <f>C13</f>
        <v>0.5</v>
      </c>
      <c r="D14" s="6"/>
      <c r="E14" s="6">
        <f t="shared" si="2"/>
        <v>0</v>
      </c>
      <c r="F14" s="6">
        <f t="shared" si="3"/>
        <v>300</v>
      </c>
      <c r="G14" s="6">
        <f t="shared" si="0"/>
        <v>1500</v>
      </c>
      <c r="H14" s="6">
        <f t="shared" si="4"/>
        <v>150.00000000000003</v>
      </c>
      <c r="I14" s="6">
        <v>0</v>
      </c>
      <c r="J14" s="6">
        <f t="shared" si="1"/>
        <v>1950</v>
      </c>
      <c r="L14" s="1"/>
      <c r="M14" s="20"/>
      <c r="N14" s="21"/>
      <c r="O14" s="22"/>
      <c r="P14" s="1"/>
    </row>
    <row r="15" spans="1:16" ht="12.5" x14ac:dyDescent="0.25">
      <c r="B15" s="17">
        <f t="shared" si="5"/>
        <v>0</v>
      </c>
      <c r="C15" s="17">
        <f>Data!D27/100</f>
        <v>1</v>
      </c>
      <c r="D15" s="6"/>
      <c r="E15" s="6">
        <f t="shared" si="2"/>
        <v>600</v>
      </c>
      <c r="F15" s="6">
        <f t="shared" si="3"/>
        <v>0</v>
      </c>
      <c r="G15" s="6">
        <f t="shared" si="0"/>
        <v>1500</v>
      </c>
      <c r="H15" s="6">
        <f t="shared" si="4"/>
        <v>150.00000000000003</v>
      </c>
      <c r="I15" s="6">
        <v>0</v>
      </c>
      <c r="J15" s="6">
        <f t="shared" si="1"/>
        <v>2250</v>
      </c>
      <c r="L15" s="1"/>
      <c r="M15" s="1"/>
      <c r="N15" s="21"/>
      <c r="O15" s="1"/>
      <c r="P15" s="1"/>
    </row>
    <row r="16" spans="1:16" ht="12.5" x14ac:dyDescent="0.25">
      <c r="B16" s="17">
        <f t="shared" si="5"/>
        <v>0.5</v>
      </c>
      <c r="C16" s="17">
        <f>C15</f>
        <v>1</v>
      </c>
      <c r="D16" s="6"/>
      <c r="E16" s="6">
        <f t="shared" si="2"/>
        <v>300</v>
      </c>
      <c r="F16" s="6">
        <f t="shared" si="3"/>
        <v>150</v>
      </c>
      <c r="G16" s="6">
        <f t="shared" si="0"/>
        <v>1500</v>
      </c>
      <c r="H16" s="6">
        <f t="shared" si="4"/>
        <v>150.00000000000003</v>
      </c>
      <c r="I16" s="6">
        <v>0</v>
      </c>
      <c r="J16" s="6">
        <f t="shared" si="1"/>
        <v>2100</v>
      </c>
      <c r="L16" s="1"/>
      <c r="M16" s="1"/>
      <c r="N16" s="1"/>
      <c r="O16" s="1"/>
      <c r="P16" s="1"/>
    </row>
    <row r="17" spans="2:15" ht="12.5" x14ac:dyDescent="0.25">
      <c r="B17" s="17">
        <f t="shared" si="5"/>
        <v>1</v>
      </c>
      <c r="C17" s="17">
        <f>C16</f>
        <v>1</v>
      </c>
      <c r="D17" s="6"/>
      <c r="E17" s="6">
        <f t="shared" si="2"/>
        <v>0</v>
      </c>
      <c r="F17" s="6">
        <f t="shared" si="3"/>
        <v>300</v>
      </c>
      <c r="G17" s="6">
        <f t="shared" si="0"/>
        <v>1500</v>
      </c>
      <c r="H17" s="6">
        <f t="shared" si="4"/>
        <v>150.00000000000003</v>
      </c>
      <c r="I17" s="6">
        <v>0</v>
      </c>
      <c r="J17" s="6">
        <f t="shared" si="1"/>
        <v>1950</v>
      </c>
    </row>
    <row r="18" spans="2:15" ht="12.5" x14ac:dyDescent="0.25"/>
    <row r="19" spans="2:15" ht="13" x14ac:dyDescent="0.3">
      <c r="J19" s="8"/>
    </row>
    <row r="20" spans="2:15" ht="12.5" x14ac:dyDescent="0.25"/>
    <row r="21" spans="2:15" ht="12.5" x14ac:dyDescent="0.25"/>
    <row r="22" spans="2:15" ht="13" x14ac:dyDescent="0.3">
      <c r="E22" s="9" t="str">
        <f>"r1="&amp;$B$9</f>
        <v>r1=0</v>
      </c>
      <c r="J22" s="9" t="str">
        <f>"r1="&amp;$B$10</f>
        <v>r1=0,5</v>
      </c>
      <c r="O22" s="9" t="str">
        <f>"r1="&amp;$B$11</f>
        <v>r1=1</v>
      </c>
    </row>
    <row r="23" spans="2:15" ht="12.5" x14ac:dyDescent="0.25"/>
    <row r="24" spans="2:15" ht="12.5" x14ac:dyDescent="0.25"/>
    <row r="25" spans="2:15" ht="12.5" x14ac:dyDescent="0.25"/>
    <row r="26" spans="2:15" ht="12.5" x14ac:dyDescent="0.25"/>
    <row r="27" spans="2:15" ht="12.5" x14ac:dyDescent="0.25"/>
    <row r="28" spans="2:15" ht="12.5" x14ac:dyDescent="0.25"/>
    <row r="29" spans="2:15" ht="12.5" x14ac:dyDescent="0.25"/>
    <row r="30" spans="2:15" ht="13" x14ac:dyDescent="0.3">
      <c r="B30" s="9" t="str">
        <f>"r2="&amp;$C$9</f>
        <v>r2=0</v>
      </c>
    </row>
    <row r="31" spans="2:15" ht="12.5" x14ac:dyDescent="0.25"/>
    <row r="32" spans="2:15" ht="12.5" x14ac:dyDescent="0.25"/>
    <row r="33" spans="1:2" ht="12.5" x14ac:dyDescent="0.25"/>
    <row r="34" spans="1:2" ht="12.5" x14ac:dyDescent="0.25"/>
    <row r="35" spans="1:2" ht="12.5" x14ac:dyDescent="0.25"/>
    <row r="36" spans="1:2" ht="12.5" x14ac:dyDescent="0.25"/>
    <row r="37" spans="1:2" ht="12.5" x14ac:dyDescent="0.25"/>
    <row r="38" spans="1:2" ht="12.5" x14ac:dyDescent="0.25"/>
    <row r="39" spans="1:2" ht="12.5" x14ac:dyDescent="0.25"/>
    <row r="40" spans="1:2" ht="12.5" x14ac:dyDescent="0.25"/>
    <row r="41" spans="1:2" ht="12.5" x14ac:dyDescent="0.25"/>
    <row r="42" spans="1:2" ht="12.5" x14ac:dyDescent="0.25"/>
    <row r="43" spans="1:2" ht="12.5" x14ac:dyDescent="0.25"/>
    <row r="44" spans="1:2" ht="12.5" x14ac:dyDescent="0.25"/>
    <row r="45" spans="1:2" ht="12.5" x14ac:dyDescent="0.25"/>
    <row r="46" spans="1:2" ht="12.5" x14ac:dyDescent="0.25"/>
    <row r="47" spans="1:2" ht="12.5" x14ac:dyDescent="0.25"/>
    <row r="48" spans="1:2" ht="13" x14ac:dyDescent="0.3">
      <c r="A48" s="8"/>
      <c r="B48" s="9" t="str">
        <f>"r2="&amp;$C$12</f>
        <v>r2=0,5</v>
      </c>
    </row>
    <row r="49" ht="12.5" x14ac:dyDescent="0.25"/>
    <row r="50" ht="12.5" x14ac:dyDescent="0.25"/>
    <row r="51" ht="12.5" x14ac:dyDescent="0.25"/>
    <row r="52" ht="12.5" x14ac:dyDescent="0.25"/>
    <row r="53" ht="12.5" x14ac:dyDescent="0.25"/>
    <row r="54" ht="12.5" x14ac:dyDescent="0.25"/>
    <row r="55" ht="12.5" x14ac:dyDescent="0.25"/>
    <row r="56" ht="12.5" x14ac:dyDescent="0.25"/>
    <row r="57" ht="12.5" x14ac:dyDescent="0.25"/>
    <row r="58" ht="12.5" x14ac:dyDescent="0.25"/>
    <row r="59" ht="12.5" x14ac:dyDescent="0.25"/>
    <row r="60" ht="12.5" x14ac:dyDescent="0.25"/>
    <row r="61" ht="12.5" x14ac:dyDescent="0.25"/>
    <row r="62" ht="12.5" x14ac:dyDescent="0.25"/>
    <row r="63" ht="12.5" x14ac:dyDescent="0.25"/>
    <row r="64" ht="12.5" x14ac:dyDescent="0.25"/>
    <row r="65" spans="2:2" ht="12.5" x14ac:dyDescent="0.25"/>
    <row r="66" spans="2:2" ht="13" x14ac:dyDescent="0.3">
      <c r="B66" s="9" t="str">
        <f>"r2="&amp;$C$15</f>
        <v>r2=1</v>
      </c>
    </row>
    <row r="67" spans="2:2" ht="12.5" x14ac:dyDescent="0.25"/>
    <row r="68" spans="2:2" ht="12.5" x14ac:dyDescent="0.25"/>
    <row r="69" spans="2:2" ht="12.5" x14ac:dyDescent="0.25"/>
    <row r="70" spans="2:2" ht="12.5" x14ac:dyDescent="0.25"/>
    <row r="71" spans="2:2" ht="12.5" x14ac:dyDescent="0.25"/>
    <row r="72" spans="2:2" ht="12.5" x14ac:dyDescent="0.25"/>
    <row r="73" spans="2:2" ht="12.5" x14ac:dyDescent="0.25"/>
    <row r="74" spans="2:2" ht="12.5" x14ac:dyDescent="0.25"/>
    <row r="75" spans="2:2" ht="12.5" x14ac:dyDescent="0.25"/>
    <row r="76" spans="2:2" ht="12.5" x14ac:dyDescent="0.25"/>
    <row r="77" spans="2:2" ht="12.5" x14ac:dyDescent="0.25"/>
    <row r="78" spans="2:2" ht="12.5" x14ac:dyDescent="0.25"/>
    <row r="79" spans="2:2" ht="12.5" x14ac:dyDescent="0.25"/>
    <row r="80" spans="2:2" ht="12.5" x14ac:dyDescent="0.25"/>
    <row r="81" spans="2:5" ht="12.5" x14ac:dyDescent="0.25"/>
    <row r="82" spans="2:5" ht="12.5" x14ac:dyDescent="0.25"/>
    <row r="83" spans="2:5" ht="12.5" x14ac:dyDescent="0.25">
      <c r="B83" s="1" t="s">
        <v>147</v>
      </c>
      <c r="C83" s="18"/>
      <c r="D83" s="18"/>
      <c r="E83" s="18"/>
    </row>
    <row r="84" spans="2:5" ht="12.5" x14ac:dyDescent="0.25">
      <c r="B84" s="18"/>
    </row>
    <row r="85" spans="2:5" ht="12.5" x14ac:dyDescent="0.25">
      <c r="B85" s="18"/>
    </row>
    <row r="86" spans="2:5" ht="12.5" hidden="1" x14ac:dyDescent="0.25"/>
    <row r="87" spans="2:5" ht="12.5" hidden="1" x14ac:dyDescent="0.25"/>
    <row r="88" spans="2:5" ht="12.5" hidden="1" x14ac:dyDescent="0.25"/>
    <row r="89" spans="2:5" ht="12.5" hidden="1" x14ac:dyDescent="0.25"/>
    <row r="90" spans="2:5" ht="12.5" hidden="1" x14ac:dyDescent="0.25"/>
    <row r="91" spans="2:5" ht="12.5" hidden="1" x14ac:dyDescent="0.25"/>
    <row r="92" spans="2:5" ht="12.5" hidden="1" x14ac:dyDescent="0.25"/>
    <row r="93" spans="2:5" ht="12.5" hidden="1" x14ac:dyDescent="0.25"/>
  </sheetData>
  <sheetProtection password="CAC5" sheet="1" objects="1" scenarios="1" selectLockedCells="1" selectUnlockedCells="1"/>
  <pageMargins left="0.70866141732283472" right="0.70866141732283472" top="0.74803149606299213" bottom="0.74803149606299213" header="0.31496062992125984" footer="0.31496062992125984"/>
  <pageSetup paperSize="8" scale="79" orientation="portrait"/>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5"/>
    <pageSetUpPr fitToPage="1"/>
  </sheetPr>
  <dimension ref="A1:R93"/>
  <sheetViews>
    <sheetView zoomScaleSheetLayoutView="40" workbookViewId="0"/>
  </sheetViews>
  <sheetFormatPr defaultColWidth="0" defaultRowHeight="12.75" customHeight="1" zeroHeight="1" x14ac:dyDescent="0.25"/>
  <cols>
    <col min="1" max="18" width="9.1796875" style="4" customWidth="1"/>
    <col min="19" max="16384" width="11.453125" style="4" hidden="1"/>
  </cols>
  <sheetData>
    <row r="1" spans="1:13" ht="12.5" x14ac:dyDescent="0.25">
      <c r="A1" s="13" t="s">
        <v>130</v>
      </c>
    </row>
    <row r="2" spans="1:13" ht="20" x14ac:dyDescent="0.4">
      <c r="B2" s="5" t="s">
        <v>169</v>
      </c>
    </row>
    <row r="3" spans="1:13" ht="12.5" x14ac:dyDescent="0.25"/>
    <row r="4" spans="1:13" ht="15" x14ac:dyDescent="0.4">
      <c r="B4" s="10" t="s">
        <v>16</v>
      </c>
      <c r="C4" s="10" t="s">
        <v>166</v>
      </c>
    </row>
    <row r="5" spans="1:13" ht="12.5" x14ac:dyDescent="0.25"/>
    <row r="6" spans="1:13" ht="12.5" x14ac:dyDescent="0.25"/>
    <row r="7" spans="1:13" ht="26" x14ac:dyDescent="0.3">
      <c r="B7" s="11" t="s">
        <v>0</v>
      </c>
      <c r="C7" s="11" t="s">
        <v>1</v>
      </c>
      <c r="D7" s="11"/>
      <c r="E7" s="16" t="s">
        <v>2</v>
      </c>
      <c r="F7" s="16" t="s">
        <v>128</v>
      </c>
      <c r="G7" s="16" t="s">
        <v>133</v>
      </c>
      <c r="H7" s="16" t="s">
        <v>3</v>
      </c>
      <c r="I7" s="16" t="s">
        <v>129</v>
      </c>
      <c r="J7" s="16" t="s">
        <v>9</v>
      </c>
    </row>
    <row r="8" spans="1:13" ht="12.5" x14ac:dyDescent="0.25">
      <c r="B8" s="6"/>
      <c r="C8" s="6"/>
      <c r="D8" s="6"/>
      <c r="E8" s="6" t="s">
        <v>17</v>
      </c>
      <c r="F8" s="6" t="s">
        <v>18</v>
      </c>
      <c r="G8" s="6" t="s">
        <v>7</v>
      </c>
      <c r="H8" s="6" t="s">
        <v>19</v>
      </c>
      <c r="I8" s="7" t="s">
        <v>15</v>
      </c>
      <c r="J8" s="6"/>
      <c r="L8" s="2" t="s">
        <v>4</v>
      </c>
      <c r="M8" s="2">
        <f>EV</f>
        <v>600</v>
      </c>
    </row>
    <row r="9" spans="1:13" ht="12.5" x14ac:dyDescent="0.25">
      <c r="B9" s="17">
        <f>Data!D22/100</f>
        <v>0</v>
      </c>
      <c r="C9" s="17">
        <f>Data!D25/100</f>
        <v>0</v>
      </c>
      <c r="D9" s="6"/>
      <c r="E9" s="6">
        <f>(1-$M$12)*$M$8</f>
        <v>180.00000000000003</v>
      </c>
      <c r="F9" s="6">
        <f>$M$12*$M$9</f>
        <v>210</v>
      </c>
      <c r="G9" s="6">
        <f t="shared" ref="G9:G17" si="0">$M$11</f>
        <v>1500</v>
      </c>
      <c r="H9" s="6">
        <f>(1-$M$12)*$M$10</f>
        <v>150.00000000000003</v>
      </c>
      <c r="I9" s="6">
        <v>0</v>
      </c>
      <c r="J9" s="6">
        <f t="shared" ref="J9:J17" si="1">SUM(E9:I9)</f>
        <v>2040</v>
      </c>
      <c r="L9" s="2" t="s">
        <v>5</v>
      </c>
      <c r="M9" s="2">
        <f>ER</f>
        <v>300</v>
      </c>
    </row>
    <row r="10" spans="1:13" ht="12.5" x14ac:dyDescent="0.25">
      <c r="B10" s="17">
        <f>Data!D23/100</f>
        <v>0.5</v>
      </c>
      <c r="C10" s="17">
        <f>C9</f>
        <v>0</v>
      </c>
      <c r="D10" s="6"/>
      <c r="E10" s="6">
        <f t="shared" ref="E10:E17" si="2">(1-$M$12)*$M$8</f>
        <v>180.00000000000003</v>
      </c>
      <c r="F10" s="6">
        <f t="shared" ref="F10:F17" si="3">$M$12*$M$9</f>
        <v>210</v>
      </c>
      <c r="G10" s="6">
        <f t="shared" si="0"/>
        <v>1500</v>
      </c>
      <c r="H10" s="6">
        <f t="shared" ref="H10:H17" si="4">(1-$M$12)*$M$10</f>
        <v>150.00000000000003</v>
      </c>
      <c r="I10" s="6">
        <v>0</v>
      </c>
      <c r="J10" s="6">
        <f t="shared" si="1"/>
        <v>2040</v>
      </c>
      <c r="L10" s="2" t="s">
        <v>6</v>
      </c>
      <c r="M10" s="2">
        <f>EW</f>
        <v>500</v>
      </c>
    </row>
    <row r="11" spans="1:13" ht="12.5" x14ac:dyDescent="0.25">
      <c r="B11" s="17">
        <f>Data!D24/100</f>
        <v>1</v>
      </c>
      <c r="C11" s="17">
        <f>C10</f>
        <v>0</v>
      </c>
      <c r="D11" s="6"/>
      <c r="E11" s="6">
        <f t="shared" si="2"/>
        <v>180.00000000000003</v>
      </c>
      <c r="F11" s="6">
        <f t="shared" si="3"/>
        <v>210</v>
      </c>
      <c r="G11" s="6">
        <f t="shared" si="0"/>
        <v>1500</v>
      </c>
      <c r="H11" s="6">
        <f t="shared" si="4"/>
        <v>150.00000000000003</v>
      </c>
      <c r="I11" s="6">
        <v>0</v>
      </c>
      <c r="J11" s="6">
        <f t="shared" si="1"/>
        <v>2040</v>
      </c>
      <c r="L11" s="2" t="s">
        <v>7</v>
      </c>
      <c r="M11" s="2">
        <f>EP</f>
        <v>1500</v>
      </c>
    </row>
    <row r="12" spans="1:13" ht="12.5" x14ac:dyDescent="0.25">
      <c r="B12" s="17">
        <f t="shared" ref="B12:B17" si="5">B9</f>
        <v>0</v>
      </c>
      <c r="C12" s="17">
        <f>Data!D26/100</f>
        <v>0.5</v>
      </c>
      <c r="D12" s="6"/>
      <c r="E12" s="6">
        <f t="shared" si="2"/>
        <v>180.00000000000003</v>
      </c>
      <c r="F12" s="6">
        <f t="shared" si="3"/>
        <v>210</v>
      </c>
      <c r="G12" s="6">
        <f t="shared" si="0"/>
        <v>1500</v>
      </c>
      <c r="H12" s="6">
        <f t="shared" si="4"/>
        <v>150.00000000000003</v>
      </c>
      <c r="I12" s="6">
        <v>0</v>
      </c>
      <c r="J12" s="6">
        <f t="shared" si="1"/>
        <v>2040</v>
      </c>
      <c r="L12" s="2" t="s">
        <v>20</v>
      </c>
      <c r="M12" s="19">
        <f>rr/100</f>
        <v>0.7</v>
      </c>
    </row>
    <row r="13" spans="1:13" ht="12.5" x14ac:dyDescent="0.25">
      <c r="B13" s="17">
        <f t="shared" si="5"/>
        <v>0.5</v>
      </c>
      <c r="C13" s="17">
        <f>C12</f>
        <v>0.5</v>
      </c>
      <c r="D13" s="6"/>
      <c r="E13" s="6">
        <f t="shared" si="2"/>
        <v>180.00000000000003</v>
      </c>
      <c r="F13" s="6">
        <f t="shared" si="3"/>
        <v>210</v>
      </c>
      <c r="G13" s="6">
        <f t="shared" si="0"/>
        <v>1500</v>
      </c>
      <c r="H13" s="6">
        <f t="shared" si="4"/>
        <v>150.00000000000003</v>
      </c>
      <c r="I13" s="6">
        <v>0</v>
      </c>
      <c r="J13" s="6">
        <f t="shared" si="1"/>
        <v>2040</v>
      </c>
    </row>
    <row r="14" spans="1:13" ht="12.5" x14ac:dyDescent="0.25">
      <c r="B14" s="17">
        <f t="shared" si="5"/>
        <v>1</v>
      </c>
      <c r="C14" s="17">
        <f>C13</f>
        <v>0.5</v>
      </c>
      <c r="D14" s="6"/>
      <c r="E14" s="6">
        <f t="shared" si="2"/>
        <v>180.00000000000003</v>
      </c>
      <c r="F14" s="6">
        <f t="shared" si="3"/>
        <v>210</v>
      </c>
      <c r="G14" s="6">
        <f t="shared" si="0"/>
        <v>1500</v>
      </c>
      <c r="H14" s="6">
        <f t="shared" si="4"/>
        <v>150.00000000000003</v>
      </c>
      <c r="I14" s="6">
        <v>0</v>
      </c>
      <c r="J14" s="6">
        <f t="shared" si="1"/>
        <v>2040</v>
      </c>
    </row>
    <row r="15" spans="1:13" ht="12.5" x14ac:dyDescent="0.25">
      <c r="B15" s="17">
        <f t="shared" si="5"/>
        <v>0</v>
      </c>
      <c r="C15" s="17">
        <f>Data!D27/100</f>
        <v>1</v>
      </c>
      <c r="D15" s="6"/>
      <c r="E15" s="6">
        <f t="shared" si="2"/>
        <v>180.00000000000003</v>
      </c>
      <c r="F15" s="6">
        <f t="shared" si="3"/>
        <v>210</v>
      </c>
      <c r="G15" s="6">
        <f t="shared" si="0"/>
        <v>1500</v>
      </c>
      <c r="H15" s="6">
        <f t="shared" si="4"/>
        <v>150.00000000000003</v>
      </c>
      <c r="I15" s="6">
        <v>0</v>
      </c>
      <c r="J15" s="6">
        <f t="shared" si="1"/>
        <v>2040</v>
      </c>
    </row>
    <row r="16" spans="1:13" ht="12.5" x14ac:dyDescent="0.25">
      <c r="B16" s="17">
        <f t="shared" si="5"/>
        <v>0.5</v>
      </c>
      <c r="C16" s="17">
        <f>C15</f>
        <v>1</v>
      </c>
      <c r="D16" s="6"/>
      <c r="E16" s="6">
        <f t="shared" si="2"/>
        <v>180.00000000000003</v>
      </c>
      <c r="F16" s="6">
        <f t="shared" si="3"/>
        <v>210</v>
      </c>
      <c r="G16" s="6">
        <f t="shared" si="0"/>
        <v>1500</v>
      </c>
      <c r="H16" s="6">
        <f t="shared" si="4"/>
        <v>150.00000000000003</v>
      </c>
      <c r="I16" s="6">
        <v>0</v>
      </c>
      <c r="J16" s="6">
        <f t="shared" si="1"/>
        <v>2040</v>
      </c>
    </row>
    <row r="17" spans="2:15" ht="12.5" x14ac:dyDescent="0.25">
      <c r="B17" s="17">
        <f t="shared" si="5"/>
        <v>1</v>
      </c>
      <c r="C17" s="17">
        <f>C16</f>
        <v>1</v>
      </c>
      <c r="D17" s="6"/>
      <c r="E17" s="6">
        <f t="shared" si="2"/>
        <v>180.00000000000003</v>
      </c>
      <c r="F17" s="6">
        <f t="shared" si="3"/>
        <v>210</v>
      </c>
      <c r="G17" s="6">
        <f t="shared" si="0"/>
        <v>1500</v>
      </c>
      <c r="H17" s="6">
        <f t="shared" si="4"/>
        <v>150.00000000000003</v>
      </c>
      <c r="I17" s="6">
        <v>0</v>
      </c>
      <c r="J17" s="6">
        <f t="shared" si="1"/>
        <v>2040</v>
      </c>
    </row>
    <row r="18" spans="2:15" ht="12.5" x14ac:dyDescent="0.25"/>
    <row r="19" spans="2:15" ht="13" x14ac:dyDescent="0.3">
      <c r="J19" s="8"/>
    </row>
    <row r="20" spans="2:15" ht="12.5" x14ac:dyDescent="0.25"/>
    <row r="21" spans="2:15" ht="12.5" x14ac:dyDescent="0.25"/>
    <row r="22" spans="2:15" ht="13" x14ac:dyDescent="0.3">
      <c r="E22" s="9" t="str">
        <f>"r1="&amp;$B$9</f>
        <v>r1=0</v>
      </c>
      <c r="J22" s="9" t="str">
        <f>"r1="&amp;$B$10</f>
        <v>r1=0,5</v>
      </c>
      <c r="O22" s="9" t="str">
        <f>"r1="&amp;$B$11</f>
        <v>r1=1</v>
      </c>
    </row>
    <row r="23" spans="2:15" ht="12.5" x14ac:dyDescent="0.25"/>
    <row r="24" spans="2:15" ht="12.5" x14ac:dyDescent="0.25"/>
    <row r="25" spans="2:15" ht="12.5" x14ac:dyDescent="0.25"/>
    <row r="26" spans="2:15" ht="12.5" x14ac:dyDescent="0.25"/>
    <row r="27" spans="2:15" ht="12.5" x14ac:dyDescent="0.25"/>
    <row r="28" spans="2:15" ht="12.5" x14ac:dyDescent="0.25"/>
    <row r="29" spans="2:15" ht="12.5" x14ac:dyDescent="0.25"/>
    <row r="30" spans="2:15" ht="13" x14ac:dyDescent="0.3">
      <c r="B30" s="9" t="str">
        <f>"r2="&amp;$C$9</f>
        <v>r2=0</v>
      </c>
    </row>
    <row r="31" spans="2:15" ht="12.5" x14ac:dyDescent="0.25"/>
    <row r="32" spans="2:15" ht="12.5" x14ac:dyDescent="0.25"/>
    <row r="33" spans="1:2" ht="12.5" x14ac:dyDescent="0.25"/>
    <row r="34" spans="1:2" ht="12.5" x14ac:dyDescent="0.25"/>
    <row r="35" spans="1:2" ht="12.5" x14ac:dyDescent="0.25"/>
    <row r="36" spans="1:2" ht="12.5" x14ac:dyDescent="0.25"/>
    <row r="37" spans="1:2" ht="12.5" x14ac:dyDescent="0.25"/>
    <row r="38" spans="1:2" ht="12.5" x14ac:dyDescent="0.25"/>
    <row r="39" spans="1:2" ht="12.5" x14ac:dyDescent="0.25"/>
    <row r="40" spans="1:2" ht="12.5" x14ac:dyDescent="0.25"/>
    <row r="41" spans="1:2" ht="12.5" x14ac:dyDescent="0.25"/>
    <row r="42" spans="1:2" ht="12.5" x14ac:dyDescent="0.25"/>
    <row r="43" spans="1:2" ht="12.5" x14ac:dyDescent="0.25"/>
    <row r="44" spans="1:2" ht="12.5" x14ac:dyDescent="0.25"/>
    <row r="45" spans="1:2" ht="12.5" x14ac:dyDescent="0.25"/>
    <row r="46" spans="1:2" ht="12.5" x14ac:dyDescent="0.25"/>
    <row r="47" spans="1:2" ht="12.5" x14ac:dyDescent="0.25"/>
    <row r="48" spans="1:2" ht="13" x14ac:dyDescent="0.3">
      <c r="A48" s="8"/>
      <c r="B48" s="9" t="str">
        <f>"r2="&amp;$C$12</f>
        <v>r2=0,5</v>
      </c>
    </row>
    <row r="49" ht="12.5" x14ac:dyDescent="0.25"/>
    <row r="50" ht="12.5" x14ac:dyDescent="0.25"/>
    <row r="51" ht="12.5" x14ac:dyDescent="0.25"/>
    <row r="52" ht="12.5" x14ac:dyDescent="0.25"/>
    <row r="53" ht="12.5" x14ac:dyDescent="0.25"/>
    <row r="54" ht="12.5" x14ac:dyDescent="0.25"/>
    <row r="55" ht="12.5" x14ac:dyDescent="0.25"/>
    <row r="56" ht="12.5" x14ac:dyDescent="0.25"/>
    <row r="57" ht="12.5" x14ac:dyDescent="0.25"/>
    <row r="58" ht="12.5" x14ac:dyDescent="0.25"/>
    <row r="59" ht="12.5" x14ac:dyDescent="0.25"/>
    <row r="60" ht="12.5" x14ac:dyDescent="0.25"/>
    <row r="61" ht="12.5" x14ac:dyDescent="0.25"/>
    <row r="62" ht="12.5" x14ac:dyDescent="0.25"/>
    <row r="63" ht="12.5" x14ac:dyDescent="0.25"/>
    <row r="64" ht="12.5" x14ac:dyDescent="0.25"/>
    <row r="65" spans="2:2" ht="12.5" x14ac:dyDescent="0.25"/>
    <row r="66" spans="2:2" ht="13" x14ac:dyDescent="0.3">
      <c r="B66" s="9" t="str">
        <f>"r2="&amp;$C$15</f>
        <v>r2=1</v>
      </c>
    </row>
    <row r="67" spans="2:2" ht="12.5" x14ac:dyDescent="0.25"/>
    <row r="68" spans="2:2" ht="12.5" x14ac:dyDescent="0.25"/>
    <row r="69" spans="2:2" ht="12.5" x14ac:dyDescent="0.25"/>
    <row r="70" spans="2:2" ht="12.5" x14ac:dyDescent="0.25"/>
    <row r="71" spans="2:2" ht="12.5" x14ac:dyDescent="0.25"/>
    <row r="72" spans="2:2" ht="12.5" x14ac:dyDescent="0.25"/>
    <row r="73" spans="2:2" ht="12.5" x14ac:dyDescent="0.25"/>
    <row r="74" spans="2:2" ht="12.5" x14ac:dyDescent="0.25"/>
    <row r="75" spans="2:2" ht="12.5" x14ac:dyDescent="0.25"/>
    <row r="76" spans="2:2" ht="12.5" x14ac:dyDescent="0.25"/>
    <row r="77" spans="2:2" ht="12.5" x14ac:dyDescent="0.25"/>
    <row r="78" spans="2:2" ht="12.5" x14ac:dyDescent="0.25"/>
    <row r="79" spans="2:2" ht="12.5" x14ac:dyDescent="0.25"/>
    <row r="80" spans="2:2" ht="12.5" x14ac:dyDescent="0.25"/>
    <row r="81" spans="2:5" ht="12.5" x14ac:dyDescent="0.25"/>
    <row r="82" spans="2:5" ht="12.5" x14ac:dyDescent="0.25"/>
    <row r="83" spans="2:5" ht="12.5" x14ac:dyDescent="0.25">
      <c r="B83" s="1" t="s">
        <v>147</v>
      </c>
      <c r="C83" s="18"/>
      <c r="D83" s="18"/>
      <c r="E83" s="18"/>
    </row>
    <row r="84" spans="2:5" ht="12.5" x14ac:dyDescent="0.25">
      <c r="B84" s="18"/>
    </row>
    <row r="85" spans="2:5" ht="12.5" x14ac:dyDescent="0.25">
      <c r="B85" s="18"/>
    </row>
    <row r="86" spans="2:5" ht="12.5" hidden="1" x14ac:dyDescent="0.25"/>
    <row r="87" spans="2:5" ht="12.5" hidden="1" x14ac:dyDescent="0.25"/>
    <row r="88" spans="2:5" ht="12.5" hidden="1" x14ac:dyDescent="0.25"/>
    <row r="89" spans="2:5" ht="12.5" hidden="1" x14ac:dyDescent="0.25"/>
    <row r="90" spans="2:5" ht="12.5" hidden="1" x14ac:dyDescent="0.25"/>
    <row r="91" spans="2:5" ht="12.5" hidden="1" x14ac:dyDescent="0.25"/>
    <row r="92" spans="2:5" ht="12.5" hidden="1" x14ac:dyDescent="0.25"/>
    <row r="93" spans="2:5" ht="12.5" hidden="1" x14ac:dyDescent="0.25"/>
  </sheetData>
  <sheetProtection password="CAC5" sheet="1" objects="1" scenarios="1" selectLockedCells="1" selectUnlockedCells="1"/>
  <pageMargins left="0.70866141732283472" right="0.70866141732283472" top="0.74803149606299213" bottom="0.74803149606299213" header="0.31496062992125984" footer="0.31496062992125984"/>
  <pageSetup paperSize="8" scale="79" orientation="portrait"/>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5"/>
    <pageSetUpPr fitToPage="1"/>
  </sheetPr>
  <dimension ref="A1:R93"/>
  <sheetViews>
    <sheetView topLeftCell="B1" zoomScaleSheetLayoutView="40" workbookViewId="0">
      <selection activeCell="B1" sqref="B1"/>
    </sheetView>
  </sheetViews>
  <sheetFormatPr defaultColWidth="0" defaultRowHeight="12.75" customHeight="1" zeroHeight="1" x14ac:dyDescent="0.25"/>
  <cols>
    <col min="1" max="18" width="9.1796875" style="4" customWidth="1"/>
    <col min="19" max="16384" width="11.453125" style="4" hidden="1"/>
  </cols>
  <sheetData>
    <row r="1" spans="2:13" ht="12.5" x14ac:dyDescent="0.25">
      <c r="B1" s="13" t="s">
        <v>130</v>
      </c>
    </row>
    <row r="2" spans="2:13" ht="20" x14ac:dyDescent="0.4">
      <c r="B2" s="5" t="s">
        <v>168</v>
      </c>
    </row>
    <row r="3" spans="2:13" ht="12.5" x14ac:dyDescent="0.25"/>
    <row r="4" spans="2:13" ht="15" x14ac:dyDescent="0.4">
      <c r="B4" s="10" t="s">
        <v>16</v>
      </c>
      <c r="C4" s="10" t="s">
        <v>170</v>
      </c>
    </row>
    <row r="5" spans="2:13" ht="12.5" x14ac:dyDescent="0.25"/>
    <row r="6" spans="2:13" ht="12.5" x14ac:dyDescent="0.25"/>
    <row r="7" spans="2:13" ht="26" x14ac:dyDescent="0.3">
      <c r="B7" s="11" t="s">
        <v>0</v>
      </c>
      <c r="C7" s="11" t="s">
        <v>1</v>
      </c>
      <c r="D7" s="11"/>
      <c r="E7" s="16" t="s">
        <v>2</v>
      </c>
      <c r="F7" s="16" t="s">
        <v>128</v>
      </c>
      <c r="G7" s="16" t="s">
        <v>133</v>
      </c>
      <c r="H7" s="16" t="s">
        <v>3</v>
      </c>
      <c r="I7" s="16" t="s">
        <v>129</v>
      </c>
      <c r="J7" s="16" t="s">
        <v>9</v>
      </c>
    </row>
    <row r="8" spans="2:13" ht="12.5" x14ac:dyDescent="0.25">
      <c r="B8" s="6"/>
      <c r="C8" s="6"/>
      <c r="D8" s="6"/>
      <c r="E8" s="6" t="s">
        <v>17</v>
      </c>
      <c r="F8" s="6" t="s">
        <v>18</v>
      </c>
      <c r="G8" s="6" t="s">
        <v>7</v>
      </c>
      <c r="H8" s="6" t="s">
        <v>12</v>
      </c>
      <c r="I8" s="7" t="s">
        <v>15</v>
      </c>
      <c r="J8" s="6"/>
      <c r="L8" s="2" t="s">
        <v>4</v>
      </c>
      <c r="M8" s="2">
        <f>EV</f>
        <v>600</v>
      </c>
    </row>
    <row r="9" spans="2:13" ht="12.5" x14ac:dyDescent="0.25">
      <c r="B9" s="17">
        <f>Data!D22/100</f>
        <v>0</v>
      </c>
      <c r="C9" s="17">
        <f>Data!D25/100</f>
        <v>0</v>
      </c>
      <c r="D9" s="6"/>
      <c r="E9" s="6">
        <f>(1-$M$12)*$M$8</f>
        <v>180.00000000000003</v>
      </c>
      <c r="F9" s="6">
        <f>$M$12*$M$9</f>
        <v>210</v>
      </c>
      <c r="G9" s="6">
        <f t="shared" ref="G9:G17" si="0">$M$11</f>
        <v>1500</v>
      </c>
      <c r="H9" s="6">
        <f>(1-C9)*$M$10</f>
        <v>500</v>
      </c>
      <c r="I9" s="6">
        <v>0</v>
      </c>
      <c r="J9" s="6">
        <f t="shared" ref="J9:J17" si="1">SUM(E9:I9)</f>
        <v>2390</v>
      </c>
      <c r="L9" s="2" t="s">
        <v>5</v>
      </c>
      <c r="M9" s="2">
        <f>ER</f>
        <v>300</v>
      </c>
    </row>
    <row r="10" spans="2:13" ht="12.5" x14ac:dyDescent="0.25">
      <c r="B10" s="17">
        <f>Data!D23/100</f>
        <v>0.5</v>
      </c>
      <c r="C10" s="17">
        <f>C9</f>
        <v>0</v>
      </c>
      <c r="D10" s="6"/>
      <c r="E10" s="6">
        <f t="shared" ref="E10:E17" si="2">(1-$M$12)*$M$8</f>
        <v>180.00000000000003</v>
      </c>
      <c r="F10" s="6">
        <f t="shared" ref="F10:F17" si="3">$M$12*$M$9</f>
        <v>210</v>
      </c>
      <c r="G10" s="6">
        <f t="shared" si="0"/>
        <v>1500</v>
      </c>
      <c r="H10" s="6">
        <f t="shared" ref="H10:H17" si="4">(1-C10)*$M$10</f>
        <v>500</v>
      </c>
      <c r="I10" s="6">
        <v>0</v>
      </c>
      <c r="J10" s="6">
        <f t="shared" si="1"/>
        <v>2390</v>
      </c>
      <c r="L10" s="2" t="s">
        <v>6</v>
      </c>
      <c r="M10" s="2">
        <f>EW</f>
        <v>500</v>
      </c>
    </row>
    <row r="11" spans="2:13" ht="12.5" x14ac:dyDescent="0.25">
      <c r="B11" s="17">
        <f>Data!D24/100</f>
        <v>1</v>
      </c>
      <c r="C11" s="17">
        <f>C10</f>
        <v>0</v>
      </c>
      <c r="D11" s="6"/>
      <c r="E11" s="6">
        <f t="shared" si="2"/>
        <v>180.00000000000003</v>
      </c>
      <c r="F11" s="6">
        <f t="shared" si="3"/>
        <v>210</v>
      </c>
      <c r="G11" s="6">
        <f t="shared" si="0"/>
        <v>1500</v>
      </c>
      <c r="H11" s="6">
        <f t="shared" si="4"/>
        <v>500</v>
      </c>
      <c r="I11" s="6">
        <v>0</v>
      </c>
      <c r="J11" s="6">
        <f t="shared" si="1"/>
        <v>2390</v>
      </c>
      <c r="L11" s="2" t="s">
        <v>7</v>
      </c>
      <c r="M11" s="2">
        <f>EP</f>
        <v>1500</v>
      </c>
    </row>
    <row r="12" spans="2:13" ht="12.5" x14ac:dyDescent="0.25">
      <c r="B12" s="17">
        <f t="shared" ref="B12:B17" si="5">B9</f>
        <v>0</v>
      </c>
      <c r="C12" s="17">
        <f>Data!D26/100</f>
        <v>0.5</v>
      </c>
      <c r="D12" s="6"/>
      <c r="E12" s="6">
        <f t="shared" si="2"/>
        <v>180.00000000000003</v>
      </c>
      <c r="F12" s="6">
        <f t="shared" si="3"/>
        <v>210</v>
      </c>
      <c r="G12" s="6">
        <f t="shared" si="0"/>
        <v>1500</v>
      </c>
      <c r="H12" s="6">
        <f t="shared" si="4"/>
        <v>250</v>
      </c>
      <c r="I12" s="6">
        <v>0</v>
      </c>
      <c r="J12" s="6">
        <f t="shared" si="1"/>
        <v>2140</v>
      </c>
      <c r="L12" s="2" t="s">
        <v>20</v>
      </c>
      <c r="M12" s="19">
        <f>rr/100</f>
        <v>0.7</v>
      </c>
    </row>
    <row r="13" spans="2:13" ht="12.5" x14ac:dyDescent="0.25">
      <c r="B13" s="17">
        <f t="shared" si="5"/>
        <v>0.5</v>
      </c>
      <c r="C13" s="17">
        <f>C12</f>
        <v>0.5</v>
      </c>
      <c r="D13" s="6"/>
      <c r="E13" s="6">
        <f t="shared" si="2"/>
        <v>180.00000000000003</v>
      </c>
      <c r="F13" s="6">
        <f t="shared" si="3"/>
        <v>210</v>
      </c>
      <c r="G13" s="6">
        <f t="shared" si="0"/>
        <v>1500</v>
      </c>
      <c r="H13" s="6">
        <f t="shared" si="4"/>
        <v>250</v>
      </c>
      <c r="I13" s="6">
        <v>0</v>
      </c>
      <c r="J13" s="6">
        <f t="shared" si="1"/>
        <v>2140</v>
      </c>
    </row>
    <row r="14" spans="2:13" ht="12.5" x14ac:dyDescent="0.25">
      <c r="B14" s="17">
        <f t="shared" si="5"/>
        <v>1</v>
      </c>
      <c r="C14" s="17">
        <f>C13</f>
        <v>0.5</v>
      </c>
      <c r="D14" s="6"/>
      <c r="E14" s="6">
        <f t="shared" si="2"/>
        <v>180.00000000000003</v>
      </c>
      <c r="F14" s="6">
        <f t="shared" si="3"/>
        <v>210</v>
      </c>
      <c r="G14" s="6">
        <f t="shared" si="0"/>
        <v>1500</v>
      </c>
      <c r="H14" s="6">
        <f t="shared" si="4"/>
        <v>250</v>
      </c>
      <c r="I14" s="6">
        <v>0</v>
      </c>
      <c r="J14" s="6">
        <f t="shared" si="1"/>
        <v>2140</v>
      </c>
    </row>
    <row r="15" spans="2:13" ht="12.5" x14ac:dyDescent="0.25">
      <c r="B15" s="17">
        <f t="shared" si="5"/>
        <v>0</v>
      </c>
      <c r="C15" s="17">
        <f>Data!D27/100</f>
        <v>1</v>
      </c>
      <c r="D15" s="6"/>
      <c r="E15" s="6">
        <f t="shared" si="2"/>
        <v>180.00000000000003</v>
      </c>
      <c r="F15" s="6">
        <f t="shared" si="3"/>
        <v>210</v>
      </c>
      <c r="G15" s="6">
        <f t="shared" si="0"/>
        <v>1500</v>
      </c>
      <c r="H15" s="6">
        <f t="shared" si="4"/>
        <v>0</v>
      </c>
      <c r="I15" s="6">
        <v>0</v>
      </c>
      <c r="J15" s="6">
        <f t="shared" si="1"/>
        <v>1890</v>
      </c>
    </row>
    <row r="16" spans="2:13" ht="12.5" x14ac:dyDescent="0.25">
      <c r="B16" s="17">
        <f t="shared" si="5"/>
        <v>0.5</v>
      </c>
      <c r="C16" s="17">
        <f>C15</f>
        <v>1</v>
      </c>
      <c r="D16" s="6"/>
      <c r="E16" s="6">
        <f t="shared" si="2"/>
        <v>180.00000000000003</v>
      </c>
      <c r="F16" s="6">
        <f t="shared" si="3"/>
        <v>210</v>
      </c>
      <c r="G16" s="6">
        <f t="shared" si="0"/>
        <v>1500</v>
      </c>
      <c r="H16" s="6">
        <f t="shared" si="4"/>
        <v>0</v>
      </c>
      <c r="I16" s="6">
        <v>0</v>
      </c>
      <c r="J16" s="6">
        <f t="shared" si="1"/>
        <v>1890</v>
      </c>
    </row>
    <row r="17" spans="2:15" ht="12.5" x14ac:dyDescent="0.25">
      <c r="B17" s="17">
        <f t="shared" si="5"/>
        <v>1</v>
      </c>
      <c r="C17" s="17">
        <f>C16</f>
        <v>1</v>
      </c>
      <c r="D17" s="6"/>
      <c r="E17" s="6">
        <f t="shared" si="2"/>
        <v>180.00000000000003</v>
      </c>
      <c r="F17" s="6">
        <f t="shared" si="3"/>
        <v>210</v>
      </c>
      <c r="G17" s="6">
        <f t="shared" si="0"/>
        <v>1500</v>
      </c>
      <c r="H17" s="6">
        <f t="shared" si="4"/>
        <v>0</v>
      </c>
      <c r="I17" s="6">
        <v>0</v>
      </c>
      <c r="J17" s="6">
        <f t="shared" si="1"/>
        <v>1890</v>
      </c>
    </row>
    <row r="18" spans="2:15" ht="12.5" x14ac:dyDescent="0.25"/>
    <row r="19" spans="2:15" ht="13" x14ac:dyDescent="0.3">
      <c r="J19" s="8"/>
    </row>
    <row r="20" spans="2:15" ht="12.5" x14ac:dyDescent="0.25"/>
    <row r="21" spans="2:15" ht="12.5" x14ac:dyDescent="0.25"/>
    <row r="22" spans="2:15" ht="13" x14ac:dyDescent="0.3">
      <c r="E22" s="9" t="str">
        <f>"r1="&amp;$B$9</f>
        <v>r1=0</v>
      </c>
      <c r="J22" s="9" t="str">
        <f>"r1="&amp;$B$10</f>
        <v>r1=0,5</v>
      </c>
      <c r="O22" s="9" t="str">
        <f>"r1="&amp;$B$11</f>
        <v>r1=1</v>
      </c>
    </row>
    <row r="23" spans="2:15" ht="12.5" x14ac:dyDescent="0.25"/>
    <row r="24" spans="2:15" ht="12.5" x14ac:dyDescent="0.25"/>
    <row r="25" spans="2:15" ht="12.5" x14ac:dyDescent="0.25"/>
    <row r="26" spans="2:15" ht="12.5" x14ac:dyDescent="0.25"/>
    <row r="27" spans="2:15" ht="12.5" x14ac:dyDescent="0.25"/>
    <row r="28" spans="2:15" ht="12.5" x14ac:dyDescent="0.25"/>
    <row r="29" spans="2:15" ht="12.5" x14ac:dyDescent="0.25"/>
    <row r="30" spans="2:15" ht="13" x14ac:dyDescent="0.3">
      <c r="B30" s="9" t="str">
        <f>"r2="&amp;$C$9</f>
        <v>r2=0</v>
      </c>
    </row>
    <row r="31" spans="2:15" ht="12.5" x14ac:dyDescent="0.25"/>
    <row r="32" spans="2:15" ht="12.5" x14ac:dyDescent="0.25"/>
    <row r="33" spans="1:2" ht="12.5" x14ac:dyDescent="0.25"/>
    <row r="34" spans="1:2" ht="12.5" x14ac:dyDescent="0.25"/>
    <row r="35" spans="1:2" ht="12.5" x14ac:dyDescent="0.25"/>
    <row r="36" spans="1:2" ht="12.5" x14ac:dyDescent="0.25"/>
    <row r="37" spans="1:2" ht="12.5" x14ac:dyDescent="0.25"/>
    <row r="38" spans="1:2" ht="12.5" x14ac:dyDescent="0.25"/>
    <row r="39" spans="1:2" ht="12.5" x14ac:dyDescent="0.25"/>
    <row r="40" spans="1:2" ht="12.5" x14ac:dyDescent="0.25"/>
    <row r="41" spans="1:2" ht="12.5" x14ac:dyDescent="0.25"/>
    <row r="42" spans="1:2" ht="12.5" x14ac:dyDescent="0.25"/>
    <row r="43" spans="1:2" ht="12.5" x14ac:dyDescent="0.25"/>
    <row r="44" spans="1:2" ht="12.5" x14ac:dyDescent="0.25"/>
    <row r="45" spans="1:2" ht="12.5" x14ac:dyDescent="0.25"/>
    <row r="46" spans="1:2" ht="12.5" x14ac:dyDescent="0.25"/>
    <row r="47" spans="1:2" ht="12.5" x14ac:dyDescent="0.25"/>
    <row r="48" spans="1:2" ht="13" x14ac:dyDescent="0.3">
      <c r="A48" s="8"/>
      <c r="B48" s="9" t="str">
        <f>"r2="&amp;$C$12</f>
        <v>r2=0,5</v>
      </c>
    </row>
    <row r="49" ht="12.5" x14ac:dyDescent="0.25"/>
    <row r="50" ht="12.5" x14ac:dyDescent="0.25"/>
    <row r="51" ht="12.5" x14ac:dyDescent="0.25"/>
    <row r="52" ht="12.5" x14ac:dyDescent="0.25"/>
    <row r="53" ht="12.5" x14ac:dyDescent="0.25"/>
    <row r="54" ht="12.5" x14ac:dyDescent="0.25"/>
    <row r="55" ht="12.5" x14ac:dyDescent="0.25"/>
    <row r="56" ht="12.5" x14ac:dyDescent="0.25"/>
    <row r="57" ht="12.5" x14ac:dyDescent="0.25"/>
    <row r="58" ht="12.5" x14ac:dyDescent="0.25"/>
    <row r="59" ht="12.5" x14ac:dyDescent="0.25"/>
    <row r="60" ht="12.5" x14ac:dyDescent="0.25"/>
    <row r="61" ht="12.5" x14ac:dyDescent="0.25"/>
    <row r="62" ht="12.5" x14ac:dyDescent="0.25"/>
    <row r="63" ht="12.5" x14ac:dyDescent="0.25"/>
    <row r="64" ht="12.5" x14ac:dyDescent="0.25"/>
    <row r="65" spans="2:2" ht="12.5" x14ac:dyDescent="0.25"/>
    <row r="66" spans="2:2" ht="13" x14ac:dyDescent="0.3">
      <c r="B66" s="9" t="str">
        <f>"r2="&amp;$C$15</f>
        <v>r2=1</v>
      </c>
    </row>
    <row r="67" spans="2:2" ht="12.5" x14ac:dyDescent="0.25"/>
    <row r="68" spans="2:2" ht="12.5" x14ac:dyDescent="0.25"/>
    <row r="69" spans="2:2" ht="12.5" x14ac:dyDescent="0.25"/>
    <row r="70" spans="2:2" ht="12.5" x14ac:dyDescent="0.25"/>
    <row r="71" spans="2:2" ht="12.5" x14ac:dyDescent="0.25"/>
    <row r="72" spans="2:2" ht="12.5" x14ac:dyDescent="0.25"/>
    <row r="73" spans="2:2" ht="12.5" x14ac:dyDescent="0.25"/>
    <row r="74" spans="2:2" ht="12.5" x14ac:dyDescent="0.25"/>
    <row r="75" spans="2:2" ht="12.5" x14ac:dyDescent="0.25"/>
    <row r="76" spans="2:2" ht="12.5" x14ac:dyDescent="0.25"/>
    <row r="77" spans="2:2" ht="12.5" x14ac:dyDescent="0.25"/>
    <row r="78" spans="2:2" ht="12.5" x14ac:dyDescent="0.25"/>
    <row r="79" spans="2:2" ht="12.5" x14ac:dyDescent="0.25"/>
    <row r="80" spans="2:2" ht="12.5" x14ac:dyDescent="0.25"/>
    <row r="81" spans="2:5" ht="12.5" x14ac:dyDescent="0.25"/>
    <row r="82" spans="2:5" ht="12.5" x14ac:dyDescent="0.25"/>
    <row r="83" spans="2:5" ht="12.5" x14ac:dyDescent="0.25">
      <c r="B83" s="1" t="s">
        <v>147</v>
      </c>
      <c r="C83" s="18"/>
      <c r="D83" s="18"/>
      <c r="E83" s="18"/>
    </row>
    <row r="84" spans="2:5" ht="12.5" x14ac:dyDescent="0.25">
      <c r="B84" s="18"/>
    </row>
    <row r="85" spans="2:5" ht="12.5" x14ac:dyDescent="0.25">
      <c r="B85" s="18"/>
    </row>
    <row r="86" spans="2:5" ht="12.5" hidden="1" x14ac:dyDescent="0.25"/>
    <row r="87" spans="2:5" ht="12.5" hidden="1" x14ac:dyDescent="0.25"/>
    <row r="88" spans="2:5" ht="12.5" hidden="1" x14ac:dyDescent="0.25"/>
    <row r="89" spans="2:5" ht="12.5" hidden="1" x14ac:dyDescent="0.25"/>
    <row r="90" spans="2:5" ht="12.5" hidden="1" x14ac:dyDescent="0.25"/>
    <row r="91" spans="2:5" ht="12.5" hidden="1" x14ac:dyDescent="0.25"/>
    <row r="92" spans="2:5" ht="12.5" hidden="1" x14ac:dyDescent="0.25"/>
    <row r="93" spans="2:5" ht="12.5" hidden="1" x14ac:dyDescent="0.25"/>
  </sheetData>
  <sheetProtection password="CAC5" sheet="1" objects="1" scenarios="1" selectLockedCells="1" selectUnlockedCells="1"/>
  <pageMargins left="0.70866141732283472" right="0.70866141732283472" top="0.74803149606299213" bottom="0.74803149606299213" header="0.31496062992125984" footer="0.31496062992125984"/>
  <pageSetup paperSize="8" scale="79" orientation="portrait"/>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5"/>
    <pageSetUpPr fitToPage="1"/>
  </sheetPr>
  <dimension ref="A1:R93"/>
  <sheetViews>
    <sheetView zoomScaleSheetLayoutView="40" workbookViewId="0"/>
  </sheetViews>
  <sheetFormatPr defaultColWidth="0" defaultRowHeight="12.75" customHeight="1" zeroHeight="1" x14ac:dyDescent="0.25"/>
  <cols>
    <col min="1" max="18" width="9.1796875" style="4" customWidth="1"/>
    <col min="19" max="16384" width="11.453125" style="4" hidden="1"/>
  </cols>
  <sheetData>
    <row r="1" spans="1:13" ht="12.5" x14ac:dyDescent="0.25">
      <c r="A1" s="13" t="s">
        <v>130</v>
      </c>
    </row>
    <row r="2" spans="1:13" ht="20" x14ac:dyDescent="0.4">
      <c r="B2" s="5" t="s">
        <v>90</v>
      </c>
    </row>
    <row r="3" spans="1:13" ht="12.5" x14ac:dyDescent="0.25"/>
    <row r="4" spans="1:13" ht="15" x14ac:dyDescent="0.4">
      <c r="B4" s="10" t="s">
        <v>16</v>
      </c>
      <c r="C4" s="10" t="s">
        <v>172</v>
      </c>
    </row>
    <row r="5" spans="1:13" ht="12.5" x14ac:dyDescent="0.25"/>
    <row r="6" spans="1:13" ht="12.5" x14ac:dyDescent="0.25"/>
    <row r="7" spans="1:13" ht="26" x14ac:dyDescent="0.3">
      <c r="B7" s="11" t="s">
        <v>0</v>
      </c>
      <c r="C7" s="11" t="s">
        <v>1</v>
      </c>
      <c r="D7" s="11"/>
      <c r="E7" s="16" t="s">
        <v>2</v>
      </c>
      <c r="F7" s="16" t="s">
        <v>128</v>
      </c>
      <c r="G7" s="16" t="s">
        <v>133</v>
      </c>
      <c r="H7" s="16" t="s">
        <v>3</v>
      </c>
      <c r="I7" s="16" t="s">
        <v>129</v>
      </c>
      <c r="J7" s="16" t="s">
        <v>9</v>
      </c>
    </row>
    <row r="8" spans="1:13" ht="12.5" x14ac:dyDescent="0.25">
      <c r="B8" s="6"/>
      <c r="C8" s="6"/>
      <c r="D8" s="6"/>
      <c r="E8" s="6" t="s">
        <v>10</v>
      </c>
      <c r="F8" s="6" t="s">
        <v>11</v>
      </c>
      <c r="G8" s="6" t="s">
        <v>7</v>
      </c>
      <c r="H8" s="6" t="s">
        <v>12</v>
      </c>
      <c r="I8" s="7" t="s">
        <v>149</v>
      </c>
      <c r="J8" s="6"/>
      <c r="L8" s="2" t="s">
        <v>4</v>
      </c>
      <c r="M8" s="2">
        <f>EV</f>
        <v>600</v>
      </c>
    </row>
    <row r="9" spans="1:13" ht="12.5" x14ac:dyDescent="0.25">
      <c r="B9" s="17">
        <f>Data!D22/100</f>
        <v>0</v>
      </c>
      <c r="C9" s="17">
        <f>Data!D25/100</f>
        <v>0</v>
      </c>
      <c r="D9" s="6"/>
      <c r="E9" s="6">
        <f>(1-B9)*$M$8</f>
        <v>600</v>
      </c>
      <c r="F9" s="6">
        <f>C9*$M$9</f>
        <v>0</v>
      </c>
      <c r="G9" s="6">
        <f t="shared" ref="G9:G17" si="0">$M$11</f>
        <v>1500</v>
      </c>
      <c r="H9" s="6">
        <f>(1-C9)*$M$10</f>
        <v>500</v>
      </c>
      <c r="I9" s="6">
        <f>(B9-C9)*$M$12*$M$8</f>
        <v>0</v>
      </c>
      <c r="J9" s="6">
        <f t="shared" ref="J9:J17" si="1">SUM(E9:I9)</f>
        <v>2600</v>
      </c>
      <c r="L9" s="2" t="s">
        <v>5</v>
      </c>
      <c r="M9" s="2">
        <f>ER</f>
        <v>300</v>
      </c>
    </row>
    <row r="10" spans="1:13" ht="12.5" x14ac:dyDescent="0.25">
      <c r="B10" s="17">
        <f>Data!D23/100</f>
        <v>0.5</v>
      </c>
      <c r="C10" s="17">
        <f>C9</f>
        <v>0</v>
      </c>
      <c r="D10" s="6"/>
      <c r="E10" s="6">
        <f t="shared" ref="E10:E17" si="2">(1-B10)*$M$8</f>
        <v>300</v>
      </c>
      <c r="F10" s="6">
        <f t="shared" ref="F10:F17" si="3">C10*$M$9</f>
        <v>0</v>
      </c>
      <c r="G10" s="6">
        <f t="shared" si="0"/>
        <v>1500</v>
      </c>
      <c r="H10" s="6">
        <f t="shared" ref="H10:H17" si="4">(1-C10)*$M$10</f>
        <v>500</v>
      </c>
      <c r="I10" s="6">
        <f t="shared" ref="I10:I17" si="5">(B10-C10)*$M$12*$M$8</f>
        <v>150</v>
      </c>
      <c r="J10" s="6">
        <f t="shared" si="1"/>
        <v>2450</v>
      </c>
      <c r="L10" s="2" t="s">
        <v>6</v>
      </c>
      <c r="M10" s="2">
        <f>EW</f>
        <v>500</v>
      </c>
    </row>
    <row r="11" spans="1:13" ht="12.5" x14ac:dyDescent="0.25">
      <c r="B11" s="17">
        <f>Data!D24/100</f>
        <v>1</v>
      </c>
      <c r="C11" s="17">
        <f>C10</f>
        <v>0</v>
      </c>
      <c r="D11" s="6"/>
      <c r="E11" s="6">
        <f t="shared" si="2"/>
        <v>0</v>
      </c>
      <c r="F11" s="6">
        <f t="shared" si="3"/>
        <v>0</v>
      </c>
      <c r="G11" s="6">
        <f t="shared" si="0"/>
        <v>1500</v>
      </c>
      <c r="H11" s="6">
        <f t="shared" si="4"/>
        <v>500</v>
      </c>
      <c r="I11" s="6">
        <f t="shared" si="5"/>
        <v>300</v>
      </c>
      <c r="J11" s="6">
        <f t="shared" si="1"/>
        <v>2300</v>
      </c>
      <c r="L11" s="2" t="s">
        <v>7</v>
      </c>
      <c r="M11" s="2">
        <f>EP</f>
        <v>1500</v>
      </c>
    </row>
    <row r="12" spans="1:13" ht="12.5" x14ac:dyDescent="0.25">
      <c r="B12" s="17">
        <f t="shared" ref="B12:B17" si="6">B9</f>
        <v>0</v>
      </c>
      <c r="C12" s="17">
        <f>Data!D26/100</f>
        <v>0.5</v>
      </c>
      <c r="D12" s="6"/>
      <c r="E12" s="6">
        <f t="shared" si="2"/>
        <v>600</v>
      </c>
      <c r="F12" s="6">
        <f t="shared" si="3"/>
        <v>150</v>
      </c>
      <c r="G12" s="6">
        <f t="shared" si="0"/>
        <v>1500</v>
      </c>
      <c r="H12" s="6">
        <f t="shared" si="4"/>
        <v>250</v>
      </c>
      <c r="I12" s="6">
        <f t="shared" si="5"/>
        <v>-150</v>
      </c>
      <c r="J12" s="6">
        <f t="shared" si="1"/>
        <v>2350</v>
      </c>
      <c r="L12" s="2" t="s">
        <v>8</v>
      </c>
      <c r="M12" s="19">
        <f>q/100</f>
        <v>0.5</v>
      </c>
    </row>
    <row r="13" spans="1:13" ht="12.5" x14ac:dyDescent="0.25">
      <c r="B13" s="17">
        <f t="shared" si="6"/>
        <v>0.5</v>
      </c>
      <c r="C13" s="17">
        <f>C12</f>
        <v>0.5</v>
      </c>
      <c r="D13" s="6"/>
      <c r="E13" s="6">
        <f t="shared" si="2"/>
        <v>300</v>
      </c>
      <c r="F13" s="6">
        <f t="shared" si="3"/>
        <v>150</v>
      </c>
      <c r="G13" s="6">
        <f t="shared" si="0"/>
        <v>1500</v>
      </c>
      <c r="H13" s="6">
        <f t="shared" si="4"/>
        <v>250</v>
      </c>
      <c r="I13" s="6">
        <f t="shared" si="5"/>
        <v>0</v>
      </c>
      <c r="J13" s="6">
        <f t="shared" si="1"/>
        <v>2200</v>
      </c>
    </row>
    <row r="14" spans="1:13" ht="12.5" x14ac:dyDescent="0.25">
      <c r="B14" s="17">
        <f t="shared" si="6"/>
        <v>1</v>
      </c>
      <c r="C14" s="17">
        <f>C13</f>
        <v>0.5</v>
      </c>
      <c r="D14" s="6"/>
      <c r="E14" s="6">
        <f t="shared" si="2"/>
        <v>0</v>
      </c>
      <c r="F14" s="6">
        <f t="shared" si="3"/>
        <v>150</v>
      </c>
      <c r="G14" s="6">
        <f t="shared" si="0"/>
        <v>1500</v>
      </c>
      <c r="H14" s="6">
        <f t="shared" si="4"/>
        <v>250</v>
      </c>
      <c r="I14" s="6">
        <f t="shared" si="5"/>
        <v>150</v>
      </c>
      <c r="J14" s="6">
        <f t="shared" si="1"/>
        <v>2050</v>
      </c>
    </row>
    <row r="15" spans="1:13" ht="12.5" x14ac:dyDescent="0.25">
      <c r="B15" s="17">
        <f t="shared" si="6"/>
        <v>0</v>
      </c>
      <c r="C15" s="17">
        <f>Data!D27/100</f>
        <v>1</v>
      </c>
      <c r="D15" s="6"/>
      <c r="E15" s="6">
        <f t="shared" si="2"/>
        <v>600</v>
      </c>
      <c r="F15" s="6">
        <f t="shared" si="3"/>
        <v>300</v>
      </c>
      <c r="G15" s="6">
        <f t="shared" si="0"/>
        <v>1500</v>
      </c>
      <c r="H15" s="6">
        <f t="shared" si="4"/>
        <v>0</v>
      </c>
      <c r="I15" s="6">
        <f t="shared" si="5"/>
        <v>-300</v>
      </c>
      <c r="J15" s="6">
        <f t="shared" si="1"/>
        <v>2100</v>
      </c>
    </row>
    <row r="16" spans="1:13" ht="12.5" x14ac:dyDescent="0.25">
      <c r="B16" s="17">
        <f t="shared" si="6"/>
        <v>0.5</v>
      </c>
      <c r="C16" s="17">
        <f>C15</f>
        <v>1</v>
      </c>
      <c r="D16" s="6"/>
      <c r="E16" s="6">
        <f t="shared" si="2"/>
        <v>300</v>
      </c>
      <c r="F16" s="6">
        <f t="shared" si="3"/>
        <v>300</v>
      </c>
      <c r="G16" s="6">
        <f t="shared" si="0"/>
        <v>1500</v>
      </c>
      <c r="H16" s="6">
        <f t="shared" si="4"/>
        <v>0</v>
      </c>
      <c r="I16" s="6">
        <f t="shared" si="5"/>
        <v>-150</v>
      </c>
      <c r="J16" s="6">
        <f t="shared" si="1"/>
        <v>1950</v>
      </c>
    </row>
    <row r="17" spans="2:15" ht="12.5" x14ac:dyDescent="0.25">
      <c r="B17" s="17">
        <f t="shared" si="6"/>
        <v>1</v>
      </c>
      <c r="C17" s="17">
        <f>C16</f>
        <v>1</v>
      </c>
      <c r="D17" s="6"/>
      <c r="E17" s="6">
        <f t="shared" si="2"/>
        <v>0</v>
      </c>
      <c r="F17" s="6">
        <f t="shared" si="3"/>
        <v>300</v>
      </c>
      <c r="G17" s="6">
        <f t="shared" si="0"/>
        <v>1500</v>
      </c>
      <c r="H17" s="6">
        <f t="shared" si="4"/>
        <v>0</v>
      </c>
      <c r="I17" s="6">
        <f t="shared" si="5"/>
        <v>0</v>
      </c>
      <c r="J17" s="6">
        <f t="shared" si="1"/>
        <v>1800</v>
      </c>
    </row>
    <row r="18" spans="2:15" ht="12.5" x14ac:dyDescent="0.25"/>
    <row r="19" spans="2:15" ht="13" x14ac:dyDescent="0.3">
      <c r="J19" s="8"/>
    </row>
    <row r="20" spans="2:15" ht="12.5" x14ac:dyDescent="0.25"/>
    <row r="21" spans="2:15" ht="12.5" x14ac:dyDescent="0.25"/>
    <row r="22" spans="2:15" ht="13" x14ac:dyDescent="0.3">
      <c r="E22" s="9" t="str">
        <f>"r1="&amp;$B$9</f>
        <v>r1=0</v>
      </c>
      <c r="J22" s="9" t="str">
        <f>"r1="&amp;$B$10</f>
        <v>r1=0,5</v>
      </c>
      <c r="O22" s="9" t="str">
        <f>"r1="&amp;$B$11</f>
        <v>r1=1</v>
      </c>
    </row>
    <row r="23" spans="2:15" ht="12.5" x14ac:dyDescent="0.25"/>
    <row r="24" spans="2:15" ht="12.5" x14ac:dyDescent="0.25"/>
    <row r="25" spans="2:15" ht="12.5" x14ac:dyDescent="0.25"/>
    <row r="26" spans="2:15" ht="12.5" x14ac:dyDescent="0.25"/>
    <row r="27" spans="2:15" ht="12.5" x14ac:dyDescent="0.25"/>
    <row r="28" spans="2:15" ht="12.5" x14ac:dyDescent="0.25"/>
    <row r="29" spans="2:15" ht="12.5" x14ac:dyDescent="0.25"/>
    <row r="30" spans="2:15" ht="13" x14ac:dyDescent="0.3">
      <c r="B30" s="9" t="str">
        <f>"r2="&amp;$C$9</f>
        <v>r2=0</v>
      </c>
    </row>
    <row r="31" spans="2:15" ht="12.5" x14ac:dyDescent="0.25"/>
    <row r="32" spans="2:15" ht="12.5" x14ac:dyDescent="0.25"/>
    <row r="33" spans="1:2" ht="12.5" x14ac:dyDescent="0.25"/>
    <row r="34" spans="1:2" ht="12.5" x14ac:dyDescent="0.25"/>
    <row r="35" spans="1:2" ht="12.5" x14ac:dyDescent="0.25"/>
    <row r="36" spans="1:2" ht="12.5" x14ac:dyDescent="0.25"/>
    <row r="37" spans="1:2" ht="12.5" x14ac:dyDescent="0.25"/>
    <row r="38" spans="1:2" ht="12" customHeight="1" x14ac:dyDescent="0.25"/>
    <row r="39" spans="1:2" ht="12.5" x14ac:dyDescent="0.25"/>
    <row r="40" spans="1:2" ht="12.5" x14ac:dyDescent="0.25"/>
    <row r="41" spans="1:2" ht="12.5" x14ac:dyDescent="0.25"/>
    <row r="42" spans="1:2" ht="12.5" x14ac:dyDescent="0.25"/>
    <row r="43" spans="1:2" ht="12.5" x14ac:dyDescent="0.25"/>
    <row r="44" spans="1:2" ht="12.5" x14ac:dyDescent="0.25"/>
    <row r="45" spans="1:2" ht="12.5" x14ac:dyDescent="0.25"/>
    <row r="46" spans="1:2" ht="12.5" x14ac:dyDescent="0.25"/>
    <row r="47" spans="1:2" ht="12.5" x14ac:dyDescent="0.25"/>
    <row r="48" spans="1:2" ht="13" x14ac:dyDescent="0.3">
      <c r="A48" s="8"/>
      <c r="B48" s="9" t="str">
        <f>"r2="&amp;$C$12</f>
        <v>r2=0,5</v>
      </c>
    </row>
    <row r="49" ht="12.5" x14ac:dyDescent="0.25"/>
    <row r="50" ht="12.5" x14ac:dyDescent="0.25"/>
    <row r="51" ht="12.5" x14ac:dyDescent="0.25"/>
    <row r="52" ht="12.5" x14ac:dyDescent="0.25"/>
    <row r="53" ht="12.5" x14ac:dyDescent="0.25"/>
    <row r="54" ht="12.5" x14ac:dyDescent="0.25"/>
    <row r="55" ht="12.5" x14ac:dyDescent="0.25"/>
    <row r="56" ht="12.5" x14ac:dyDescent="0.25"/>
    <row r="57" ht="12.5" x14ac:dyDescent="0.25"/>
    <row r="58" ht="12.5" x14ac:dyDescent="0.25"/>
    <row r="59" ht="12.5" x14ac:dyDescent="0.25"/>
    <row r="60" ht="12.5" x14ac:dyDescent="0.25"/>
    <row r="61" ht="12.5" x14ac:dyDescent="0.25"/>
    <row r="62" ht="12.5" x14ac:dyDescent="0.25"/>
    <row r="63" ht="12.5" x14ac:dyDescent="0.25"/>
    <row r="64" ht="12.5" x14ac:dyDescent="0.25"/>
    <row r="65" spans="2:2" ht="12.5" x14ac:dyDescent="0.25"/>
    <row r="66" spans="2:2" ht="13" x14ac:dyDescent="0.3">
      <c r="B66" s="9" t="str">
        <f>"r2="&amp;$C$15</f>
        <v>r2=1</v>
      </c>
    </row>
    <row r="67" spans="2:2" ht="12.5" x14ac:dyDescent="0.25"/>
    <row r="68" spans="2:2" ht="12.5" x14ac:dyDescent="0.25"/>
    <row r="69" spans="2:2" ht="12.5" x14ac:dyDescent="0.25"/>
    <row r="70" spans="2:2" ht="12.5" x14ac:dyDescent="0.25"/>
    <row r="71" spans="2:2" ht="12.5" x14ac:dyDescent="0.25"/>
    <row r="72" spans="2:2" ht="12.5" x14ac:dyDescent="0.25"/>
    <row r="73" spans="2:2" ht="12.5" x14ac:dyDescent="0.25"/>
    <row r="74" spans="2:2" ht="12.5" x14ac:dyDescent="0.25"/>
    <row r="75" spans="2:2" ht="12.5" x14ac:dyDescent="0.25"/>
    <row r="76" spans="2:2" ht="12.5" x14ac:dyDescent="0.25"/>
    <row r="77" spans="2:2" ht="12.5" x14ac:dyDescent="0.25"/>
    <row r="78" spans="2:2" ht="12.5" x14ac:dyDescent="0.25"/>
    <row r="79" spans="2:2" ht="12.5" x14ac:dyDescent="0.25"/>
    <row r="80" spans="2:2" ht="12.5" x14ac:dyDescent="0.25"/>
    <row r="81" spans="2:5" ht="12.5" x14ac:dyDescent="0.25"/>
    <row r="82" spans="2:5" ht="12.5" x14ac:dyDescent="0.25"/>
    <row r="83" spans="2:5" ht="12.5" x14ac:dyDescent="0.25">
      <c r="B83" s="1" t="s">
        <v>147</v>
      </c>
      <c r="C83" s="18"/>
      <c r="D83" s="18"/>
      <c r="E83" s="18"/>
    </row>
    <row r="84" spans="2:5" ht="12.5" x14ac:dyDescent="0.25">
      <c r="B84" s="18"/>
    </row>
    <row r="85" spans="2:5" ht="12.5" x14ac:dyDescent="0.25">
      <c r="B85" s="18"/>
    </row>
    <row r="86" spans="2:5" ht="12.5" hidden="1" x14ac:dyDescent="0.25"/>
    <row r="87" spans="2:5" ht="12.5" hidden="1" x14ac:dyDescent="0.25"/>
    <row r="88" spans="2:5" ht="12.5" hidden="1" x14ac:dyDescent="0.25"/>
    <row r="89" spans="2:5" ht="12.5" hidden="1" x14ac:dyDescent="0.25"/>
    <row r="90" spans="2:5" ht="12.5" hidden="1" x14ac:dyDescent="0.25"/>
    <row r="91" spans="2:5" ht="12.5" hidden="1" x14ac:dyDescent="0.25"/>
    <row r="92" spans="2:5" ht="12.5" hidden="1" x14ac:dyDescent="0.25"/>
    <row r="93" spans="2:5" ht="12.5" hidden="1" x14ac:dyDescent="0.25"/>
  </sheetData>
  <sheetProtection password="CAC5" sheet="1" objects="1" scenarios="1" selectLockedCells="1" selectUnlockedCells="1"/>
  <pageMargins left="0.70866141732283472" right="0.70866141732283472" top="0.74803149606299213" bottom="0.74803149606299213" header="0.31496062992125984" footer="0.31496062992125984"/>
  <pageSetup paperSize="8" scale="79" orientation="portrait"/>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R93"/>
  <sheetViews>
    <sheetView zoomScaleSheetLayoutView="40" workbookViewId="0"/>
  </sheetViews>
  <sheetFormatPr defaultColWidth="0" defaultRowHeight="12.75" customHeight="1" zeroHeight="1" x14ac:dyDescent="0.25"/>
  <cols>
    <col min="1" max="18" width="9.1796875" style="4" customWidth="1"/>
    <col min="19" max="16384" width="11.453125" style="4" hidden="1"/>
  </cols>
  <sheetData>
    <row r="1" spans="1:13" ht="12.5" x14ac:dyDescent="0.25">
      <c r="A1" s="13" t="s">
        <v>130</v>
      </c>
    </row>
    <row r="2" spans="1:13" ht="20" x14ac:dyDescent="0.4">
      <c r="B2" s="5" t="s">
        <v>105</v>
      </c>
    </row>
    <row r="3" spans="1:13" ht="12.5" x14ac:dyDescent="0.25"/>
    <row r="4" spans="1:13" ht="15" x14ac:dyDescent="0.4">
      <c r="B4" s="10" t="s">
        <v>16</v>
      </c>
      <c r="C4" s="10" t="s">
        <v>172</v>
      </c>
    </row>
    <row r="5" spans="1:13" ht="12.5" x14ac:dyDescent="0.25"/>
    <row r="6" spans="1:13" ht="12.5" x14ac:dyDescent="0.25"/>
    <row r="7" spans="1:13" ht="26" x14ac:dyDescent="0.3">
      <c r="B7" s="11" t="s">
        <v>0</v>
      </c>
      <c r="C7" s="11" t="s">
        <v>1</v>
      </c>
      <c r="D7" s="11"/>
      <c r="E7" s="16" t="s">
        <v>2</v>
      </c>
      <c r="F7" s="16" t="s">
        <v>128</v>
      </c>
      <c r="G7" s="16" t="s">
        <v>133</v>
      </c>
      <c r="H7" s="16" t="s">
        <v>3</v>
      </c>
      <c r="I7" s="16" t="s">
        <v>129</v>
      </c>
      <c r="J7" s="16" t="s">
        <v>9</v>
      </c>
    </row>
    <row r="8" spans="1:13" ht="12.5" x14ac:dyDescent="0.25">
      <c r="B8" s="6"/>
      <c r="C8" s="6"/>
      <c r="D8" s="6"/>
      <c r="E8" s="6" t="s">
        <v>10</v>
      </c>
      <c r="F8" s="6" t="s">
        <v>11</v>
      </c>
      <c r="G8" s="6" t="s">
        <v>7</v>
      </c>
      <c r="H8" s="6" t="s">
        <v>12</v>
      </c>
      <c r="I8" s="7" t="s">
        <v>149</v>
      </c>
      <c r="J8" s="6"/>
      <c r="L8" s="2" t="s">
        <v>4</v>
      </c>
      <c r="M8" s="2">
        <f>EV</f>
        <v>600</v>
      </c>
    </row>
    <row r="9" spans="1:13" ht="12.5" x14ac:dyDescent="0.25">
      <c r="B9" s="17">
        <f>Data!D22/100</f>
        <v>0</v>
      </c>
      <c r="C9" s="17">
        <f>Data!D25/100</f>
        <v>0</v>
      </c>
      <c r="D9" s="6"/>
      <c r="E9" s="6">
        <f>(1-B9)*$M$8</f>
        <v>600</v>
      </c>
      <c r="F9" s="6">
        <f>C9*$M$9</f>
        <v>0</v>
      </c>
      <c r="G9" s="6">
        <f t="shared" ref="G9:G17" si="0">$M$11</f>
        <v>1500</v>
      </c>
      <c r="H9" s="6">
        <f>(1-C9)*$M$10</f>
        <v>500</v>
      </c>
      <c r="I9" s="6">
        <f t="shared" ref="I9:I17" si="1">-(C9-B9)*M$12*M$8</f>
        <v>0</v>
      </c>
      <c r="J9" s="6">
        <f t="shared" ref="J9:J17" si="2">SUM(E9:I9)</f>
        <v>2600</v>
      </c>
      <c r="L9" s="2" t="s">
        <v>5</v>
      </c>
      <c r="M9" s="2">
        <f>ER</f>
        <v>300</v>
      </c>
    </row>
    <row r="10" spans="1:13" ht="12.5" x14ac:dyDescent="0.25">
      <c r="B10" s="17">
        <f>Data!D23/100</f>
        <v>0.5</v>
      </c>
      <c r="C10" s="17">
        <f>C9</f>
        <v>0</v>
      </c>
      <c r="D10" s="6"/>
      <c r="E10" s="6">
        <f t="shared" ref="E10:E17" si="3">(1-B10)*$M$8</f>
        <v>300</v>
      </c>
      <c r="F10" s="6">
        <f t="shared" ref="F10:F17" si="4">C10*$M$9</f>
        <v>0</v>
      </c>
      <c r="G10" s="6">
        <f t="shared" si="0"/>
        <v>1500</v>
      </c>
      <c r="H10" s="6">
        <f t="shared" ref="H10:H17" si="5">(1-C10)*$M$10</f>
        <v>500</v>
      </c>
      <c r="I10" s="6">
        <f t="shared" si="1"/>
        <v>150</v>
      </c>
      <c r="J10" s="6">
        <f t="shared" si="2"/>
        <v>2450</v>
      </c>
      <c r="L10" s="2" t="s">
        <v>6</v>
      </c>
      <c r="M10" s="2">
        <f>EW</f>
        <v>500</v>
      </c>
    </row>
    <row r="11" spans="1:13" ht="12.5" x14ac:dyDescent="0.25">
      <c r="B11" s="17">
        <f>Data!D24/100</f>
        <v>1</v>
      </c>
      <c r="C11" s="17">
        <f>C10</f>
        <v>0</v>
      </c>
      <c r="D11" s="6"/>
      <c r="E11" s="6">
        <f t="shared" si="3"/>
        <v>0</v>
      </c>
      <c r="F11" s="6">
        <f t="shared" si="4"/>
        <v>0</v>
      </c>
      <c r="G11" s="6">
        <f t="shared" si="0"/>
        <v>1500</v>
      </c>
      <c r="H11" s="6">
        <f t="shared" si="5"/>
        <v>500</v>
      </c>
      <c r="I11" s="6">
        <f t="shared" si="1"/>
        <v>300</v>
      </c>
      <c r="J11" s="6">
        <f t="shared" si="2"/>
        <v>2300</v>
      </c>
      <c r="L11" s="2" t="s">
        <v>7</v>
      </c>
      <c r="M11" s="2">
        <f>EP</f>
        <v>1500</v>
      </c>
    </row>
    <row r="12" spans="1:13" ht="12.5" x14ac:dyDescent="0.25">
      <c r="B12" s="17">
        <f t="shared" ref="B12:B17" si="6">B9</f>
        <v>0</v>
      </c>
      <c r="C12" s="17">
        <f>Data!D26/100</f>
        <v>0.5</v>
      </c>
      <c r="D12" s="6"/>
      <c r="E12" s="6">
        <f t="shared" si="3"/>
        <v>600</v>
      </c>
      <c r="F12" s="6">
        <f t="shared" si="4"/>
        <v>150</v>
      </c>
      <c r="G12" s="6">
        <f t="shared" si="0"/>
        <v>1500</v>
      </c>
      <c r="H12" s="6">
        <f t="shared" si="5"/>
        <v>250</v>
      </c>
      <c r="I12" s="6">
        <f t="shared" si="1"/>
        <v>-150</v>
      </c>
      <c r="J12" s="6">
        <f t="shared" si="2"/>
        <v>2350</v>
      </c>
      <c r="L12" s="2" t="s">
        <v>8</v>
      </c>
      <c r="M12" s="19">
        <f>q/100</f>
        <v>0.5</v>
      </c>
    </row>
    <row r="13" spans="1:13" ht="12.5" x14ac:dyDescent="0.25">
      <c r="B13" s="17">
        <f t="shared" si="6"/>
        <v>0.5</v>
      </c>
      <c r="C13" s="17">
        <f>C12</f>
        <v>0.5</v>
      </c>
      <c r="D13" s="6"/>
      <c r="E13" s="6">
        <f t="shared" si="3"/>
        <v>300</v>
      </c>
      <c r="F13" s="6">
        <f t="shared" si="4"/>
        <v>150</v>
      </c>
      <c r="G13" s="6">
        <f t="shared" si="0"/>
        <v>1500</v>
      </c>
      <c r="H13" s="6">
        <f t="shared" si="5"/>
        <v>250</v>
      </c>
      <c r="I13" s="6">
        <f t="shared" si="1"/>
        <v>0</v>
      </c>
      <c r="J13" s="6">
        <f t="shared" si="2"/>
        <v>2200</v>
      </c>
    </row>
    <row r="14" spans="1:13" ht="12.5" x14ac:dyDescent="0.25">
      <c r="B14" s="17">
        <f t="shared" si="6"/>
        <v>1</v>
      </c>
      <c r="C14" s="17">
        <f>C13</f>
        <v>0.5</v>
      </c>
      <c r="D14" s="6"/>
      <c r="E14" s="6">
        <f t="shared" si="3"/>
        <v>0</v>
      </c>
      <c r="F14" s="6">
        <f t="shared" si="4"/>
        <v>150</v>
      </c>
      <c r="G14" s="6">
        <f t="shared" si="0"/>
        <v>1500</v>
      </c>
      <c r="H14" s="6">
        <f t="shared" si="5"/>
        <v>250</v>
      </c>
      <c r="I14" s="6">
        <f t="shared" si="1"/>
        <v>150</v>
      </c>
      <c r="J14" s="6">
        <f t="shared" si="2"/>
        <v>2050</v>
      </c>
    </row>
    <row r="15" spans="1:13" ht="12.5" x14ac:dyDescent="0.25">
      <c r="B15" s="17">
        <f t="shared" si="6"/>
        <v>0</v>
      </c>
      <c r="C15" s="17">
        <f>Data!D27/100</f>
        <v>1</v>
      </c>
      <c r="D15" s="6"/>
      <c r="E15" s="6">
        <f t="shared" si="3"/>
        <v>600</v>
      </c>
      <c r="F15" s="6">
        <f t="shared" si="4"/>
        <v>300</v>
      </c>
      <c r="G15" s="6">
        <f t="shared" si="0"/>
        <v>1500</v>
      </c>
      <c r="H15" s="6">
        <f t="shared" si="5"/>
        <v>0</v>
      </c>
      <c r="I15" s="6">
        <f t="shared" si="1"/>
        <v>-300</v>
      </c>
      <c r="J15" s="6">
        <f t="shared" si="2"/>
        <v>2100</v>
      </c>
    </row>
    <row r="16" spans="1:13" ht="12.5" x14ac:dyDescent="0.25">
      <c r="B16" s="17">
        <f t="shared" si="6"/>
        <v>0.5</v>
      </c>
      <c r="C16" s="17">
        <f>C15</f>
        <v>1</v>
      </c>
      <c r="D16" s="6"/>
      <c r="E16" s="6">
        <f t="shared" si="3"/>
        <v>300</v>
      </c>
      <c r="F16" s="6">
        <f t="shared" si="4"/>
        <v>300</v>
      </c>
      <c r="G16" s="6">
        <f t="shared" si="0"/>
        <v>1500</v>
      </c>
      <c r="H16" s="6">
        <f t="shared" si="5"/>
        <v>0</v>
      </c>
      <c r="I16" s="6">
        <f t="shared" si="1"/>
        <v>-150</v>
      </c>
      <c r="J16" s="6">
        <f t="shared" si="2"/>
        <v>1950</v>
      </c>
    </row>
    <row r="17" spans="2:15" ht="12.5" x14ac:dyDescent="0.25">
      <c r="B17" s="17">
        <f t="shared" si="6"/>
        <v>1</v>
      </c>
      <c r="C17" s="17">
        <f>C16</f>
        <v>1</v>
      </c>
      <c r="D17" s="6"/>
      <c r="E17" s="6">
        <f t="shared" si="3"/>
        <v>0</v>
      </c>
      <c r="F17" s="6">
        <f t="shared" si="4"/>
        <v>300</v>
      </c>
      <c r="G17" s="6">
        <f t="shared" si="0"/>
        <v>1500</v>
      </c>
      <c r="H17" s="6">
        <f t="shared" si="5"/>
        <v>0</v>
      </c>
      <c r="I17" s="6">
        <f t="shared" si="1"/>
        <v>0</v>
      </c>
      <c r="J17" s="6">
        <f t="shared" si="2"/>
        <v>1800</v>
      </c>
    </row>
    <row r="18" spans="2:15" ht="12.5" x14ac:dyDescent="0.25"/>
    <row r="19" spans="2:15" ht="13" x14ac:dyDescent="0.3">
      <c r="J19" s="8"/>
    </row>
    <row r="20" spans="2:15" ht="12.5" x14ac:dyDescent="0.25"/>
    <row r="21" spans="2:15" ht="12.5" x14ac:dyDescent="0.25"/>
    <row r="22" spans="2:15" ht="13" x14ac:dyDescent="0.3">
      <c r="E22" s="9" t="str">
        <f>"r1="&amp;$B$9</f>
        <v>r1=0</v>
      </c>
      <c r="J22" s="9" t="str">
        <f>"r1="&amp;$B$10</f>
        <v>r1=0,5</v>
      </c>
      <c r="O22" s="9" t="str">
        <f>"r1="&amp;$B$11</f>
        <v>r1=1</v>
      </c>
    </row>
    <row r="23" spans="2:15" ht="12.5" x14ac:dyDescent="0.25"/>
    <row r="24" spans="2:15" ht="12.5" x14ac:dyDescent="0.25"/>
    <row r="25" spans="2:15" ht="12.5" x14ac:dyDescent="0.25"/>
    <row r="26" spans="2:15" ht="12.5" x14ac:dyDescent="0.25"/>
    <row r="27" spans="2:15" ht="12.5" x14ac:dyDescent="0.25"/>
    <row r="28" spans="2:15" ht="12.5" x14ac:dyDescent="0.25"/>
    <row r="29" spans="2:15" ht="12.5" x14ac:dyDescent="0.25"/>
    <row r="30" spans="2:15" ht="13" x14ac:dyDescent="0.3">
      <c r="B30" s="9" t="str">
        <f>"r2="&amp;$C$9</f>
        <v>r2=0</v>
      </c>
    </row>
    <row r="31" spans="2:15" ht="12.5" x14ac:dyDescent="0.25"/>
    <row r="32" spans="2:15" ht="12.5" x14ac:dyDescent="0.25"/>
    <row r="33" spans="1:2" ht="12.5" x14ac:dyDescent="0.25"/>
    <row r="34" spans="1:2" ht="12.5" x14ac:dyDescent="0.25"/>
    <row r="35" spans="1:2" ht="12.5" x14ac:dyDescent="0.25"/>
    <row r="36" spans="1:2" ht="12.5" x14ac:dyDescent="0.25"/>
    <row r="37" spans="1:2" ht="12.5" x14ac:dyDescent="0.25"/>
    <row r="38" spans="1:2" ht="12" customHeight="1" x14ac:dyDescent="0.25"/>
    <row r="39" spans="1:2" ht="12.5" x14ac:dyDescent="0.25"/>
    <row r="40" spans="1:2" ht="12.5" x14ac:dyDescent="0.25"/>
    <row r="41" spans="1:2" ht="12.5" x14ac:dyDescent="0.25"/>
    <row r="42" spans="1:2" ht="12.5" x14ac:dyDescent="0.25"/>
    <row r="43" spans="1:2" ht="12.5" x14ac:dyDescent="0.25"/>
    <row r="44" spans="1:2" ht="12.5" x14ac:dyDescent="0.25"/>
    <row r="45" spans="1:2" ht="12.5" x14ac:dyDescent="0.25"/>
    <row r="46" spans="1:2" ht="12.5" x14ac:dyDescent="0.25"/>
    <row r="47" spans="1:2" ht="12.5" x14ac:dyDescent="0.25"/>
    <row r="48" spans="1:2" ht="13" x14ac:dyDescent="0.3">
      <c r="A48" s="8"/>
      <c r="B48" s="9" t="str">
        <f>"r2="&amp;$C$12</f>
        <v>r2=0,5</v>
      </c>
    </row>
    <row r="49" ht="12.5" x14ac:dyDescent="0.25"/>
    <row r="50" ht="12.5" x14ac:dyDescent="0.25"/>
    <row r="51" ht="12.5" x14ac:dyDescent="0.25"/>
    <row r="52" ht="12.5" x14ac:dyDescent="0.25"/>
    <row r="53" ht="12.5" x14ac:dyDescent="0.25"/>
    <row r="54" ht="12.5" x14ac:dyDescent="0.25"/>
    <row r="55" ht="12.5" x14ac:dyDescent="0.25"/>
    <row r="56" ht="12.5" x14ac:dyDescent="0.25"/>
    <row r="57" ht="12.5" x14ac:dyDescent="0.25"/>
    <row r="58" ht="12.5" x14ac:dyDescent="0.25"/>
    <row r="59" ht="12.5" x14ac:dyDescent="0.25"/>
    <row r="60" ht="12.5" x14ac:dyDescent="0.25"/>
    <row r="61" ht="12.5" x14ac:dyDescent="0.25"/>
    <row r="62" ht="12.5" x14ac:dyDescent="0.25"/>
    <row r="63" ht="12.5" x14ac:dyDescent="0.25"/>
    <row r="64" ht="12.5" x14ac:dyDescent="0.25"/>
    <row r="65" spans="2:2" ht="12.5" x14ac:dyDescent="0.25"/>
    <row r="66" spans="2:2" ht="13" x14ac:dyDescent="0.3">
      <c r="B66" s="9" t="str">
        <f>"r2="&amp;$C$15</f>
        <v>r2=1</v>
      </c>
    </row>
    <row r="67" spans="2:2" ht="12.5" x14ac:dyDescent="0.25"/>
    <row r="68" spans="2:2" ht="12.5" x14ac:dyDescent="0.25"/>
    <row r="69" spans="2:2" ht="12.5" x14ac:dyDescent="0.25"/>
    <row r="70" spans="2:2" ht="12.5" x14ac:dyDescent="0.25"/>
    <row r="71" spans="2:2" ht="12.5" x14ac:dyDescent="0.25"/>
    <row r="72" spans="2:2" ht="12.5" x14ac:dyDescent="0.25"/>
    <row r="73" spans="2:2" ht="12.5" x14ac:dyDescent="0.25"/>
    <row r="74" spans="2:2" ht="12.5" x14ac:dyDescent="0.25"/>
    <row r="75" spans="2:2" ht="12.5" x14ac:dyDescent="0.25"/>
    <row r="76" spans="2:2" ht="12.5" x14ac:dyDescent="0.25"/>
    <row r="77" spans="2:2" ht="12.5" x14ac:dyDescent="0.25"/>
    <row r="78" spans="2:2" ht="12.5" x14ac:dyDescent="0.25"/>
    <row r="79" spans="2:2" ht="12.5" x14ac:dyDescent="0.25"/>
    <row r="80" spans="2:2" ht="12.5" x14ac:dyDescent="0.25"/>
    <row r="81" spans="2:5" ht="12.5" x14ac:dyDescent="0.25"/>
    <row r="82" spans="2:5" ht="12.5" x14ac:dyDescent="0.25"/>
    <row r="83" spans="2:5" ht="12.5" x14ac:dyDescent="0.25">
      <c r="B83" s="1" t="s">
        <v>147</v>
      </c>
      <c r="C83" s="18"/>
      <c r="D83" s="18"/>
      <c r="E83" s="18"/>
    </row>
    <row r="84" spans="2:5" ht="12.5" x14ac:dyDescent="0.25">
      <c r="B84" s="18"/>
    </row>
    <row r="85" spans="2:5" ht="12.5" x14ac:dyDescent="0.25">
      <c r="B85" s="18"/>
    </row>
    <row r="86" spans="2:5" ht="12.5" hidden="1" x14ac:dyDescent="0.25"/>
    <row r="87" spans="2:5" ht="12.5" hidden="1" x14ac:dyDescent="0.25"/>
    <row r="88" spans="2:5" ht="12.5" hidden="1" x14ac:dyDescent="0.25"/>
    <row r="89" spans="2:5" ht="12.5" hidden="1" x14ac:dyDescent="0.25"/>
    <row r="90" spans="2:5" ht="12.5" hidden="1" x14ac:dyDescent="0.25"/>
    <row r="91" spans="2:5" ht="12.5" hidden="1" x14ac:dyDescent="0.25"/>
    <row r="92" spans="2:5" ht="12.5" hidden="1" x14ac:dyDescent="0.25"/>
    <row r="93" spans="2:5" ht="12.5" hidden="1" x14ac:dyDescent="0.25"/>
  </sheetData>
  <sheetProtection password="CAC5" sheet="1" objects="1" scenarios="1" selectLockedCells="1" selectUnlockedCells="1"/>
  <pageMargins left="0.70866141732283472" right="0.70866141732283472" top="0.74803149606299213" bottom="0.74803149606299213" header="0.31496062992125984" footer="0.31496062992125984"/>
  <pageSetup paperSize="8" scale="79" orientation="portrait"/>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R93"/>
  <sheetViews>
    <sheetView zoomScaleSheetLayoutView="40" workbookViewId="0"/>
  </sheetViews>
  <sheetFormatPr defaultColWidth="0" defaultRowHeight="12.75" customHeight="1" zeroHeight="1" x14ac:dyDescent="0.25"/>
  <cols>
    <col min="1" max="18" width="9.1796875" style="4" customWidth="1"/>
    <col min="19" max="16384" width="11.453125" style="4" hidden="1"/>
  </cols>
  <sheetData>
    <row r="1" spans="1:14" ht="12.5" x14ac:dyDescent="0.25">
      <c r="A1" s="13" t="s">
        <v>130</v>
      </c>
    </row>
    <row r="2" spans="1:14" ht="20" x14ac:dyDescent="0.4">
      <c r="B2" s="5" t="s">
        <v>275</v>
      </c>
    </row>
    <row r="3" spans="1:14" ht="12.5" x14ac:dyDescent="0.25"/>
    <row r="4" spans="1:14" ht="15" x14ac:dyDescent="0.4">
      <c r="B4" s="10" t="s">
        <v>16</v>
      </c>
      <c r="C4" s="10" t="s">
        <v>285</v>
      </c>
    </row>
    <row r="5" spans="1:14" ht="12.5" x14ac:dyDescent="0.25"/>
    <row r="6" spans="1:14" ht="12.5" x14ac:dyDescent="0.25"/>
    <row r="7" spans="1:14" ht="26" x14ac:dyDescent="0.3">
      <c r="B7" s="11" t="s">
        <v>0</v>
      </c>
      <c r="C7" s="11" t="s">
        <v>1</v>
      </c>
      <c r="D7" s="11"/>
      <c r="E7" s="16" t="s">
        <v>2</v>
      </c>
      <c r="F7" s="16" t="s">
        <v>128</v>
      </c>
      <c r="G7" s="16" t="s">
        <v>133</v>
      </c>
      <c r="H7" s="16" t="s">
        <v>3</v>
      </c>
      <c r="I7" s="16" t="s">
        <v>129</v>
      </c>
      <c r="J7" s="16" t="s">
        <v>9</v>
      </c>
    </row>
    <row r="8" spans="1:14" ht="12.5" x14ac:dyDescent="0.25">
      <c r="B8" s="6"/>
      <c r="C8" s="6"/>
      <c r="D8" s="6"/>
      <c r="E8" s="6" t="s">
        <v>10</v>
      </c>
      <c r="F8" s="6" t="s">
        <v>13</v>
      </c>
      <c r="G8" s="6" t="s">
        <v>7</v>
      </c>
      <c r="H8" s="6" t="s">
        <v>12</v>
      </c>
      <c r="I8" s="7" t="s">
        <v>286</v>
      </c>
      <c r="J8" s="6"/>
      <c r="L8" s="2" t="s">
        <v>4</v>
      </c>
      <c r="M8" s="2">
        <f>EV</f>
        <v>600</v>
      </c>
    </row>
    <row r="9" spans="1:14" ht="12.5" x14ac:dyDescent="0.25">
      <c r="B9" s="17">
        <f>Data!D22/100</f>
        <v>0</v>
      </c>
      <c r="C9" s="17">
        <f>Data!D25/100</f>
        <v>0</v>
      </c>
      <c r="D9" s="6"/>
      <c r="E9" s="6">
        <f>(1-B9)*$M$8</f>
        <v>600</v>
      </c>
      <c r="F9" s="6">
        <f>B9*$M$9</f>
        <v>0</v>
      </c>
      <c r="G9" s="6">
        <f t="shared" ref="G9:G17" si="0">$M$11</f>
        <v>1500</v>
      </c>
      <c r="H9" s="6">
        <f>(1-C9)*$M$10</f>
        <v>500</v>
      </c>
      <c r="I9" s="6">
        <f t="shared" ref="I9:I17" si="1">C9*($M$14-$M$12*$M$8)-$M$15*$M$16</f>
        <v>0</v>
      </c>
      <c r="J9" s="6">
        <f t="shared" ref="J9:J17" si="2">SUM(E9:I9)</f>
        <v>2600</v>
      </c>
      <c r="L9" s="2" t="s">
        <v>5</v>
      </c>
      <c r="M9" s="2">
        <f>ER</f>
        <v>300</v>
      </c>
    </row>
    <row r="10" spans="1:14" ht="12.5" x14ac:dyDescent="0.25">
      <c r="B10" s="17">
        <f>Data!D23/100</f>
        <v>0.5</v>
      </c>
      <c r="C10" s="17">
        <f>C9</f>
        <v>0</v>
      </c>
      <c r="D10" s="6"/>
      <c r="E10" s="6">
        <f t="shared" ref="E10:E17" si="3">(1-B10)*$M$8</f>
        <v>300</v>
      </c>
      <c r="F10" s="6">
        <f t="shared" ref="F10:F17" si="4">B10*$M$9</f>
        <v>150</v>
      </c>
      <c r="G10" s="6">
        <f t="shared" si="0"/>
        <v>1500</v>
      </c>
      <c r="H10" s="6">
        <f t="shared" ref="H10:H17" si="5">(1-C10)*$M$10</f>
        <v>500</v>
      </c>
      <c r="I10" s="6">
        <f t="shared" si="1"/>
        <v>0</v>
      </c>
      <c r="J10" s="6">
        <f t="shared" si="2"/>
        <v>2450</v>
      </c>
      <c r="L10" s="2" t="s">
        <v>6</v>
      </c>
      <c r="M10" s="2">
        <f>EW</f>
        <v>500</v>
      </c>
    </row>
    <row r="11" spans="1:14" ht="12.5" x14ac:dyDescent="0.25">
      <c r="B11" s="17">
        <f>Data!D24/100</f>
        <v>1</v>
      </c>
      <c r="C11" s="17">
        <f>C10</f>
        <v>0</v>
      </c>
      <c r="D11" s="6"/>
      <c r="E11" s="6">
        <f t="shared" si="3"/>
        <v>0</v>
      </c>
      <c r="F11" s="6">
        <f t="shared" si="4"/>
        <v>300</v>
      </c>
      <c r="G11" s="6">
        <f t="shared" si="0"/>
        <v>1500</v>
      </c>
      <c r="H11" s="6">
        <f t="shared" si="5"/>
        <v>500</v>
      </c>
      <c r="I11" s="6">
        <f t="shared" si="1"/>
        <v>0</v>
      </c>
      <c r="J11" s="6">
        <f t="shared" si="2"/>
        <v>2300</v>
      </c>
      <c r="L11" s="2" t="s">
        <v>7</v>
      </c>
      <c r="M11" s="2">
        <f>EP</f>
        <v>1500</v>
      </c>
    </row>
    <row r="12" spans="1:14" ht="12.5" x14ac:dyDescent="0.25">
      <c r="B12" s="17">
        <f t="shared" ref="B12:B17" si="6">B9</f>
        <v>0</v>
      </c>
      <c r="C12" s="17">
        <f>Data!D26/100</f>
        <v>0.5</v>
      </c>
      <c r="D12" s="6"/>
      <c r="E12" s="6">
        <f t="shared" si="3"/>
        <v>600</v>
      </c>
      <c r="F12" s="6">
        <f t="shared" si="4"/>
        <v>0</v>
      </c>
      <c r="G12" s="6">
        <f t="shared" si="0"/>
        <v>1500</v>
      </c>
      <c r="H12" s="6">
        <f t="shared" si="5"/>
        <v>250</v>
      </c>
      <c r="I12" s="6">
        <f t="shared" si="1"/>
        <v>0</v>
      </c>
      <c r="J12" s="6">
        <f t="shared" si="2"/>
        <v>2350</v>
      </c>
      <c r="L12" s="2" t="s">
        <v>8</v>
      </c>
      <c r="M12" s="19">
        <f>q/100</f>
        <v>0.5</v>
      </c>
    </row>
    <row r="13" spans="1:14" ht="12.5" x14ac:dyDescent="0.25">
      <c r="B13" s="17">
        <f t="shared" si="6"/>
        <v>0.5</v>
      </c>
      <c r="C13" s="17">
        <f>C12</f>
        <v>0.5</v>
      </c>
      <c r="D13" s="6"/>
      <c r="E13" s="6">
        <f t="shared" si="3"/>
        <v>300</v>
      </c>
      <c r="F13" s="6">
        <f t="shared" si="4"/>
        <v>150</v>
      </c>
      <c r="G13" s="6">
        <f t="shared" si="0"/>
        <v>1500</v>
      </c>
      <c r="H13" s="6">
        <f t="shared" si="5"/>
        <v>250</v>
      </c>
      <c r="I13" s="6">
        <f t="shared" si="1"/>
        <v>0</v>
      </c>
      <c r="J13" s="6">
        <f t="shared" si="2"/>
        <v>2200</v>
      </c>
    </row>
    <row r="14" spans="1:14" ht="12.5" x14ac:dyDescent="0.25">
      <c r="B14" s="17">
        <f t="shared" si="6"/>
        <v>1</v>
      </c>
      <c r="C14" s="17">
        <f>C13</f>
        <v>0.5</v>
      </c>
      <c r="D14" s="6"/>
      <c r="E14" s="6">
        <f t="shared" si="3"/>
        <v>0</v>
      </c>
      <c r="F14" s="6">
        <f t="shared" si="4"/>
        <v>300</v>
      </c>
      <c r="G14" s="6">
        <f t="shared" si="0"/>
        <v>1500</v>
      </c>
      <c r="H14" s="6">
        <f t="shared" si="5"/>
        <v>250</v>
      </c>
      <c r="I14" s="6">
        <f t="shared" si="1"/>
        <v>0</v>
      </c>
      <c r="J14" s="6">
        <f t="shared" si="2"/>
        <v>2050</v>
      </c>
      <c r="L14" s="2" t="s">
        <v>276</v>
      </c>
      <c r="M14" s="2">
        <f>EREOL</f>
        <v>300</v>
      </c>
    </row>
    <row r="15" spans="1:14" ht="12.5" x14ac:dyDescent="0.25">
      <c r="B15" s="17">
        <f t="shared" si="6"/>
        <v>0</v>
      </c>
      <c r="C15" s="17">
        <f>Data!D27/100</f>
        <v>1</v>
      </c>
      <c r="D15" s="6"/>
      <c r="E15" s="6">
        <f t="shared" si="3"/>
        <v>600</v>
      </c>
      <c r="F15" s="6">
        <f t="shared" si="4"/>
        <v>0</v>
      </c>
      <c r="G15" s="6">
        <f t="shared" si="0"/>
        <v>1500</v>
      </c>
      <c r="H15" s="6">
        <f t="shared" si="5"/>
        <v>0</v>
      </c>
      <c r="I15" s="6">
        <f t="shared" si="1"/>
        <v>0</v>
      </c>
      <c r="J15" s="6">
        <f t="shared" si="2"/>
        <v>2100</v>
      </c>
      <c r="L15" s="2" t="s">
        <v>26</v>
      </c>
      <c r="M15" s="19">
        <f>rEN/100</f>
        <v>0</v>
      </c>
      <c r="N15" s="21" t="s">
        <v>161</v>
      </c>
    </row>
    <row r="16" spans="1:14" ht="12.5" x14ac:dyDescent="0.25">
      <c r="B16" s="17">
        <f t="shared" si="6"/>
        <v>0.5</v>
      </c>
      <c r="C16" s="17">
        <f>C15</f>
        <v>1</v>
      </c>
      <c r="D16" s="6"/>
      <c r="E16" s="6">
        <f t="shared" si="3"/>
        <v>300</v>
      </c>
      <c r="F16" s="6">
        <f t="shared" si="4"/>
        <v>150</v>
      </c>
      <c r="G16" s="6">
        <f t="shared" si="0"/>
        <v>1500</v>
      </c>
      <c r="H16" s="6">
        <f t="shared" si="5"/>
        <v>0</v>
      </c>
      <c r="I16" s="6">
        <f t="shared" si="1"/>
        <v>0</v>
      </c>
      <c r="J16" s="6">
        <f t="shared" si="2"/>
        <v>1950</v>
      </c>
      <c r="L16" s="2" t="s">
        <v>156</v>
      </c>
      <c r="M16" s="2">
        <f>ECRED</f>
        <v>20</v>
      </c>
      <c r="N16" s="21" t="s">
        <v>162</v>
      </c>
    </row>
    <row r="17" spans="2:15" ht="12.5" x14ac:dyDescent="0.25">
      <c r="B17" s="17">
        <f t="shared" si="6"/>
        <v>1</v>
      </c>
      <c r="C17" s="17">
        <f>C16</f>
        <v>1</v>
      </c>
      <c r="D17" s="6"/>
      <c r="E17" s="6">
        <f t="shared" si="3"/>
        <v>0</v>
      </c>
      <c r="F17" s="6">
        <f t="shared" si="4"/>
        <v>300</v>
      </c>
      <c r="G17" s="6">
        <f t="shared" si="0"/>
        <v>1500</v>
      </c>
      <c r="H17" s="6">
        <f t="shared" si="5"/>
        <v>0</v>
      </c>
      <c r="I17" s="6">
        <f t="shared" si="1"/>
        <v>0</v>
      </c>
      <c r="J17" s="6">
        <f t="shared" si="2"/>
        <v>1800</v>
      </c>
    </row>
    <row r="18" spans="2:15" ht="12.5" x14ac:dyDescent="0.25"/>
    <row r="19" spans="2:15" ht="13" x14ac:dyDescent="0.3">
      <c r="J19" s="8"/>
    </row>
    <row r="20" spans="2:15" ht="12.5" x14ac:dyDescent="0.25"/>
    <row r="21" spans="2:15" ht="12.5" x14ac:dyDescent="0.25"/>
    <row r="22" spans="2:15" ht="13" x14ac:dyDescent="0.3">
      <c r="E22" s="9" t="str">
        <f>"r1="&amp;$B$9</f>
        <v>r1=0</v>
      </c>
      <c r="J22" s="9" t="str">
        <f>"r1="&amp;$B$10</f>
        <v>r1=0,5</v>
      </c>
      <c r="O22" s="9" t="str">
        <f>"r1="&amp;$B$11</f>
        <v>r1=1</v>
      </c>
    </row>
    <row r="23" spans="2:15" ht="12.5" x14ac:dyDescent="0.25"/>
    <row r="24" spans="2:15" ht="12.5" x14ac:dyDescent="0.25"/>
    <row r="25" spans="2:15" ht="12.5" x14ac:dyDescent="0.25"/>
    <row r="26" spans="2:15" ht="12.5" x14ac:dyDescent="0.25"/>
    <row r="27" spans="2:15" ht="12.5" x14ac:dyDescent="0.25"/>
    <row r="28" spans="2:15" ht="12.5" x14ac:dyDescent="0.25"/>
    <row r="29" spans="2:15" ht="12.5" x14ac:dyDescent="0.25"/>
    <row r="30" spans="2:15" ht="13" x14ac:dyDescent="0.3">
      <c r="B30" s="9" t="str">
        <f>"r2="&amp;$C$9</f>
        <v>r2=0</v>
      </c>
    </row>
    <row r="31" spans="2:15" ht="12.5" x14ac:dyDescent="0.25"/>
    <row r="32" spans="2:15" ht="12.5" x14ac:dyDescent="0.25"/>
    <row r="33" spans="1:2" ht="12.5" x14ac:dyDescent="0.25"/>
    <row r="34" spans="1:2" ht="12.5" x14ac:dyDescent="0.25"/>
    <row r="35" spans="1:2" ht="12.5" x14ac:dyDescent="0.25"/>
    <row r="36" spans="1:2" ht="12.5" x14ac:dyDescent="0.25"/>
    <row r="37" spans="1:2" ht="12.5" x14ac:dyDescent="0.25"/>
    <row r="38" spans="1:2" ht="12" customHeight="1" x14ac:dyDescent="0.25"/>
    <row r="39" spans="1:2" ht="12.5" x14ac:dyDescent="0.25"/>
    <row r="40" spans="1:2" ht="12.5" x14ac:dyDescent="0.25"/>
    <row r="41" spans="1:2" ht="12.5" x14ac:dyDescent="0.25"/>
    <row r="42" spans="1:2" ht="12.5" x14ac:dyDescent="0.25"/>
    <row r="43" spans="1:2" ht="12.5" x14ac:dyDescent="0.25"/>
    <row r="44" spans="1:2" ht="12.5" x14ac:dyDescent="0.25"/>
    <row r="45" spans="1:2" ht="12.5" x14ac:dyDescent="0.25"/>
    <row r="46" spans="1:2" ht="12.5" x14ac:dyDescent="0.25"/>
    <row r="47" spans="1:2" ht="12.5" x14ac:dyDescent="0.25"/>
    <row r="48" spans="1:2" ht="13" x14ac:dyDescent="0.3">
      <c r="A48" s="8"/>
      <c r="B48" s="9" t="str">
        <f>"r2="&amp;$C$12</f>
        <v>r2=0,5</v>
      </c>
    </row>
    <row r="49" ht="12.5" x14ac:dyDescent="0.25"/>
    <row r="50" ht="12.5" x14ac:dyDescent="0.25"/>
    <row r="51" ht="12.5" x14ac:dyDescent="0.25"/>
    <row r="52" ht="12.5" x14ac:dyDescent="0.25"/>
    <row r="53" ht="12.5" x14ac:dyDescent="0.25"/>
    <row r="54" ht="12.5" x14ac:dyDescent="0.25"/>
    <row r="55" ht="12.5" x14ac:dyDescent="0.25"/>
    <row r="56" ht="12.5" x14ac:dyDescent="0.25"/>
    <row r="57" ht="12.5" x14ac:dyDescent="0.25"/>
    <row r="58" ht="12.5" x14ac:dyDescent="0.25"/>
    <row r="59" ht="12.5" x14ac:dyDescent="0.25"/>
    <row r="60" ht="12.5" x14ac:dyDescent="0.25"/>
    <row r="61" ht="12.5" x14ac:dyDescent="0.25"/>
    <row r="62" ht="12.5" x14ac:dyDescent="0.25"/>
    <row r="63" ht="12.5" x14ac:dyDescent="0.25"/>
    <row r="64" ht="12.5" x14ac:dyDescent="0.25"/>
    <row r="65" spans="2:2" ht="12.5" x14ac:dyDescent="0.25"/>
    <row r="66" spans="2:2" ht="13" x14ac:dyDescent="0.3">
      <c r="B66" s="9" t="str">
        <f>"r2="&amp;$C$15</f>
        <v>r2=1</v>
      </c>
    </row>
    <row r="67" spans="2:2" ht="12.5" x14ac:dyDescent="0.25"/>
    <row r="68" spans="2:2" ht="12.5" x14ac:dyDescent="0.25"/>
    <row r="69" spans="2:2" ht="12.5" x14ac:dyDescent="0.25"/>
    <row r="70" spans="2:2" ht="12.5" x14ac:dyDescent="0.25"/>
    <row r="71" spans="2:2" ht="12.5" x14ac:dyDescent="0.25"/>
    <row r="72" spans="2:2" ht="12.5" x14ac:dyDescent="0.25"/>
    <row r="73" spans="2:2" ht="12.5" x14ac:dyDescent="0.25"/>
    <row r="74" spans="2:2" ht="12.5" x14ac:dyDescent="0.25"/>
    <row r="75" spans="2:2" ht="12.5" x14ac:dyDescent="0.25"/>
    <row r="76" spans="2:2" ht="12.5" x14ac:dyDescent="0.25"/>
    <row r="77" spans="2:2" ht="12.5" x14ac:dyDescent="0.25"/>
    <row r="78" spans="2:2" ht="12.5" x14ac:dyDescent="0.25"/>
    <row r="79" spans="2:2" ht="12.5" x14ac:dyDescent="0.25"/>
    <row r="80" spans="2:2" ht="12.5" x14ac:dyDescent="0.25"/>
    <row r="81" spans="2:5" ht="12.5" x14ac:dyDescent="0.25"/>
    <row r="82" spans="2:5" ht="12.5" x14ac:dyDescent="0.25"/>
    <row r="83" spans="2:5" ht="12.5" x14ac:dyDescent="0.25">
      <c r="B83" s="1" t="s">
        <v>147</v>
      </c>
      <c r="C83" s="18"/>
      <c r="D83" s="18"/>
      <c r="E83" s="18"/>
    </row>
    <row r="84" spans="2:5" ht="12.5" x14ac:dyDescent="0.25">
      <c r="B84" s="18"/>
    </row>
    <row r="85" spans="2:5" ht="12.5" x14ac:dyDescent="0.25">
      <c r="B85" s="18"/>
    </row>
    <row r="86" spans="2:5" ht="12.5" hidden="1" x14ac:dyDescent="0.25"/>
    <row r="87" spans="2:5" ht="12.5" hidden="1" x14ac:dyDescent="0.25"/>
    <row r="88" spans="2:5" ht="12.5" hidden="1" x14ac:dyDescent="0.25"/>
    <row r="89" spans="2:5" ht="12.5" hidden="1" x14ac:dyDescent="0.25"/>
    <row r="90" spans="2:5" ht="12.5" hidden="1" x14ac:dyDescent="0.25"/>
    <row r="91" spans="2:5" ht="12.5" hidden="1" x14ac:dyDescent="0.25"/>
    <row r="92" spans="2:5" ht="12.5" hidden="1" x14ac:dyDescent="0.25"/>
    <row r="93" spans="2:5" ht="12.5" hidden="1" x14ac:dyDescent="0.25"/>
  </sheetData>
  <sheetProtection password="CAC5" sheet="1" objects="1" scenarios="1" selectLockedCells="1" selectUnlockedCells="1"/>
  <pageMargins left="0.70866141732283472" right="0.70866141732283472" top="0.74803149606299213" bottom="0.74803149606299213" header="0.31496062992125984" footer="0.31496062992125984"/>
  <pageSetup paperSize="8" scale="79" orientation="portrait"/>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V121"/>
  <sheetViews>
    <sheetView zoomScaleSheetLayoutView="40" workbookViewId="0"/>
  </sheetViews>
  <sheetFormatPr defaultColWidth="0" defaultRowHeight="12.75" customHeight="1" zeroHeight="1" x14ac:dyDescent="0.25"/>
  <cols>
    <col min="1" max="18" width="9.1796875" style="4" customWidth="1"/>
    <col min="19" max="22" width="0" style="4" hidden="1" customWidth="1"/>
    <col min="23" max="16384" width="11.453125" style="4" hidden="1"/>
  </cols>
  <sheetData>
    <row r="1" spans="1:15" ht="12.5" x14ac:dyDescent="0.25">
      <c r="A1" s="13" t="s">
        <v>130</v>
      </c>
    </row>
    <row r="2" spans="1:15" ht="20" x14ac:dyDescent="0.4">
      <c r="B2" s="5" t="s">
        <v>254</v>
      </c>
    </row>
    <row r="3" spans="1:15" ht="12.5" x14ac:dyDescent="0.25"/>
    <row r="4" spans="1:15" ht="15" x14ac:dyDescent="0.4">
      <c r="B4" s="10" t="s">
        <v>16</v>
      </c>
      <c r="C4" s="101" t="s">
        <v>271</v>
      </c>
    </row>
    <row r="5" spans="1:15" ht="12.5" x14ac:dyDescent="0.25"/>
    <row r="6" spans="1:15" ht="12.5" x14ac:dyDescent="0.25"/>
    <row r="7" spans="1:15" ht="26" x14ac:dyDescent="0.3">
      <c r="B7" s="11" t="s">
        <v>0</v>
      </c>
      <c r="C7" s="11" t="s">
        <v>1</v>
      </c>
      <c r="D7" s="11"/>
      <c r="E7" s="16" t="s">
        <v>2</v>
      </c>
      <c r="F7" s="16" t="s">
        <v>128</v>
      </c>
      <c r="G7" s="16" t="s">
        <v>133</v>
      </c>
      <c r="H7" s="16" t="s">
        <v>3</v>
      </c>
      <c r="I7" s="16" t="s">
        <v>129</v>
      </c>
      <c r="J7" s="16" t="s">
        <v>9</v>
      </c>
    </row>
    <row r="8" spans="1:15" ht="12.5" x14ac:dyDescent="0.25">
      <c r="B8" s="6"/>
      <c r="C8" s="6"/>
      <c r="D8" s="6"/>
      <c r="E8" s="82" t="s">
        <v>262</v>
      </c>
      <c r="F8" s="6" t="s">
        <v>263</v>
      </c>
      <c r="G8" s="6" t="s">
        <v>7</v>
      </c>
      <c r="H8" s="86" t="s">
        <v>251</v>
      </c>
      <c r="I8" s="7" t="s">
        <v>253</v>
      </c>
      <c r="J8" s="6"/>
      <c r="L8" s="2" t="s">
        <v>4</v>
      </c>
      <c r="M8" s="2">
        <f>EV</f>
        <v>600</v>
      </c>
    </row>
    <row r="9" spans="1:15" ht="12.5" x14ac:dyDescent="0.25">
      <c r="B9" s="17">
        <f>Data!D22/100</f>
        <v>0</v>
      </c>
      <c r="C9" s="17">
        <f>Data!D25/100</f>
        <v>0</v>
      </c>
      <c r="D9" s="6"/>
      <c r="E9" s="6">
        <f>(1-$B9/2)*$M$8</f>
        <v>600</v>
      </c>
      <c r="F9" s="6">
        <f>$B9/2*$M$9</f>
        <v>0</v>
      </c>
      <c r="G9" s="6">
        <f t="shared" ref="G9:G17" si="0">$M$12</f>
        <v>1500</v>
      </c>
      <c r="H9" s="6">
        <f t="shared" ref="H9:H17" si="1">(1-($C9/2)-$M$15)*$M$11</f>
        <v>500</v>
      </c>
      <c r="I9" s="99">
        <f t="shared" ref="I9:I17" si="2">$C9/2*($M$10-$M$8*M$17)-$M$15*$M$16-($B9/2)*$M$11</f>
        <v>0</v>
      </c>
      <c r="J9" s="99">
        <f t="shared" ref="J9:J17" si="3">SUM(E9:I9)</f>
        <v>2600</v>
      </c>
      <c r="L9" s="2" t="s">
        <v>5</v>
      </c>
      <c r="M9" s="2">
        <f>ER</f>
        <v>300</v>
      </c>
    </row>
    <row r="10" spans="1:15" ht="12.5" x14ac:dyDescent="0.25">
      <c r="B10" s="17">
        <f>Data!D23/100</f>
        <v>0.5</v>
      </c>
      <c r="C10" s="17">
        <f>C9</f>
        <v>0</v>
      </c>
      <c r="D10" s="6"/>
      <c r="E10" s="6">
        <f t="shared" ref="E10:E17" si="4">(1-$B10/2)*$M$8</f>
        <v>450</v>
      </c>
      <c r="F10" s="6">
        <f t="shared" ref="F10:F17" si="5">$B10/2*$M$9</f>
        <v>75</v>
      </c>
      <c r="G10" s="6">
        <f t="shared" si="0"/>
        <v>1500</v>
      </c>
      <c r="H10" s="6">
        <f t="shared" si="1"/>
        <v>500</v>
      </c>
      <c r="I10" s="99">
        <f t="shared" si="2"/>
        <v>-125</v>
      </c>
      <c r="J10" s="99">
        <f t="shared" si="3"/>
        <v>2400</v>
      </c>
      <c r="L10" s="2" t="s">
        <v>276</v>
      </c>
      <c r="M10" s="2">
        <f>EREOL</f>
        <v>300</v>
      </c>
    </row>
    <row r="11" spans="1:15" ht="12.5" x14ac:dyDescent="0.25">
      <c r="B11" s="17">
        <f>Data!D24/100</f>
        <v>1</v>
      </c>
      <c r="C11" s="17">
        <f>C10</f>
        <v>0</v>
      </c>
      <c r="D11" s="6"/>
      <c r="E11" s="6">
        <f t="shared" si="4"/>
        <v>300</v>
      </c>
      <c r="F11" s="6">
        <f t="shared" si="5"/>
        <v>150</v>
      </c>
      <c r="G11" s="6">
        <f t="shared" si="0"/>
        <v>1500</v>
      </c>
      <c r="H11" s="6">
        <f t="shared" si="1"/>
        <v>500</v>
      </c>
      <c r="I11" s="99">
        <f t="shared" si="2"/>
        <v>-250</v>
      </c>
      <c r="J11" s="99">
        <f t="shared" si="3"/>
        <v>2200</v>
      </c>
      <c r="L11" s="2" t="s">
        <v>6</v>
      </c>
      <c r="M11" s="2">
        <f>EW</f>
        <v>500</v>
      </c>
    </row>
    <row r="12" spans="1:15" ht="12.5" x14ac:dyDescent="0.25">
      <c r="B12" s="17">
        <f t="shared" ref="B12:B17" si="6">B9</f>
        <v>0</v>
      </c>
      <c r="C12" s="17">
        <f>Data!D26/100</f>
        <v>0.5</v>
      </c>
      <c r="D12" s="6"/>
      <c r="E12" s="6">
        <f t="shared" si="4"/>
        <v>600</v>
      </c>
      <c r="F12" s="6">
        <f t="shared" si="5"/>
        <v>0</v>
      </c>
      <c r="G12" s="6">
        <f t="shared" si="0"/>
        <v>1500</v>
      </c>
      <c r="H12" s="6">
        <f t="shared" si="1"/>
        <v>375</v>
      </c>
      <c r="I12" s="99">
        <f t="shared" si="2"/>
        <v>0</v>
      </c>
      <c r="J12" s="99">
        <f t="shared" si="3"/>
        <v>2475</v>
      </c>
      <c r="L12" s="2" t="s">
        <v>7</v>
      </c>
      <c r="M12" s="2">
        <f>EP</f>
        <v>1500</v>
      </c>
    </row>
    <row r="13" spans="1:15" ht="12.5" x14ac:dyDescent="0.25">
      <c r="B13" s="17">
        <f t="shared" si="6"/>
        <v>0.5</v>
      </c>
      <c r="C13" s="17">
        <f>C12</f>
        <v>0.5</v>
      </c>
      <c r="D13" s="6"/>
      <c r="E13" s="6">
        <f t="shared" si="4"/>
        <v>450</v>
      </c>
      <c r="F13" s="6">
        <f t="shared" si="5"/>
        <v>75</v>
      </c>
      <c r="G13" s="6">
        <f t="shared" si="0"/>
        <v>1500</v>
      </c>
      <c r="H13" s="6">
        <f t="shared" si="1"/>
        <v>375</v>
      </c>
      <c r="I13" s="99">
        <f t="shared" si="2"/>
        <v>-125</v>
      </c>
      <c r="J13" s="99">
        <f t="shared" si="3"/>
        <v>2275</v>
      </c>
    </row>
    <row r="14" spans="1:15" ht="12.5" x14ac:dyDescent="0.25">
      <c r="B14" s="17">
        <f t="shared" si="6"/>
        <v>1</v>
      </c>
      <c r="C14" s="17">
        <f>C13</f>
        <v>0.5</v>
      </c>
      <c r="D14" s="6"/>
      <c r="E14" s="6">
        <f t="shared" si="4"/>
        <v>300</v>
      </c>
      <c r="F14" s="6">
        <f t="shared" si="5"/>
        <v>150</v>
      </c>
      <c r="G14" s="6">
        <f t="shared" si="0"/>
        <v>1500</v>
      </c>
      <c r="H14" s="6">
        <f t="shared" si="1"/>
        <v>375</v>
      </c>
      <c r="I14" s="99">
        <f t="shared" si="2"/>
        <v>-250</v>
      </c>
      <c r="J14" s="99">
        <f t="shared" si="3"/>
        <v>2075</v>
      </c>
      <c r="O14" s="22"/>
    </row>
    <row r="15" spans="1:15" ht="12.5" x14ac:dyDescent="0.25">
      <c r="B15" s="17">
        <f t="shared" si="6"/>
        <v>0</v>
      </c>
      <c r="C15" s="17">
        <f>Data!D27/100</f>
        <v>1</v>
      </c>
      <c r="D15" s="6"/>
      <c r="E15" s="6">
        <f t="shared" si="4"/>
        <v>600</v>
      </c>
      <c r="F15" s="6">
        <f t="shared" si="5"/>
        <v>0</v>
      </c>
      <c r="G15" s="6">
        <f t="shared" si="0"/>
        <v>1500</v>
      </c>
      <c r="H15" s="6">
        <f t="shared" si="1"/>
        <v>250</v>
      </c>
      <c r="I15" s="99">
        <f t="shared" si="2"/>
        <v>0</v>
      </c>
      <c r="J15" s="99">
        <f t="shared" si="3"/>
        <v>2350</v>
      </c>
      <c r="L15" s="2" t="s">
        <v>26</v>
      </c>
      <c r="M15" s="19">
        <f>rEN/100</f>
        <v>0</v>
      </c>
      <c r="N15" s="21" t="s">
        <v>161</v>
      </c>
    </row>
    <row r="16" spans="1:15" ht="12.5" x14ac:dyDescent="0.25">
      <c r="B16" s="17">
        <f t="shared" si="6"/>
        <v>0.5</v>
      </c>
      <c r="C16" s="17">
        <f>C15</f>
        <v>1</v>
      </c>
      <c r="D16" s="6"/>
      <c r="E16" s="6">
        <f t="shared" si="4"/>
        <v>450</v>
      </c>
      <c r="F16" s="6">
        <f t="shared" si="5"/>
        <v>75</v>
      </c>
      <c r="G16" s="6">
        <f t="shared" si="0"/>
        <v>1500</v>
      </c>
      <c r="H16" s="6">
        <f t="shared" si="1"/>
        <v>250</v>
      </c>
      <c r="I16" s="99">
        <f t="shared" si="2"/>
        <v>-125</v>
      </c>
      <c r="J16" s="99">
        <f t="shared" si="3"/>
        <v>2150</v>
      </c>
      <c r="L16" s="2" t="s">
        <v>156</v>
      </c>
      <c r="M16" s="2">
        <f>ECRED</f>
        <v>20</v>
      </c>
      <c r="N16" s="21" t="s">
        <v>162</v>
      </c>
    </row>
    <row r="17" spans="2:15" ht="12.5" x14ac:dyDescent="0.25">
      <c r="B17" s="17">
        <f t="shared" si="6"/>
        <v>1</v>
      </c>
      <c r="C17" s="17">
        <f>C16</f>
        <v>1</v>
      </c>
      <c r="D17" s="6"/>
      <c r="E17" s="6">
        <f t="shared" si="4"/>
        <v>300</v>
      </c>
      <c r="F17" s="6">
        <f t="shared" si="5"/>
        <v>150</v>
      </c>
      <c r="G17" s="6">
        <f t="shared" si="0"/>
        <v>1500</v>
      </c>
      <c r="H17" s="6">
        <f t="shared" si="1"/>
        <v>250</v>
      </c>
      <c r="I17" s="99">
        <f t="shared" si="2"/>
        <v>-250</v>
      </c>
      <c r="J17" s="99">
        <f t="shared" si="3"/>
        <v>1950</v>
      </c>
      <c r="L17" s="2" t="s">
        <v>8</v>
      </c>
      <c r="M17" s="19">
        <f>q/100</f>
        <v>0.5</v>
      </c>
    </row>
    <row r="18" spans="2:15" ht="12.5" x14ac:dyDescent="0.25"/>
    <row r="19" spans="2:15" ht="13" x14ac:dyDescent="0.3">
      <c r="J19" s="8"/>
    </row>
    <row r="20" spans="2:15" ht="12.5" x14ac:dyDescent="0.25"/>
    <row r="21" spans="2:15" ht="12.5" x14ac:dyDescent="0.25"/>
    <row r="22" spans="2:15" ht="13" x14ac:dyDescent="0.3">
      <c r="E22" s="9" t="str">
        <f>"r1="&amp;$B$9</f>
        <v>r1=0</v>
      </c>
      <c r="J22" s="9" t="str">
        <f>"r1="&amp;$B$10</f>
        <v>r1=0,5</v>
      </c>
      <c r="O22" s="9" t="str">
        <f>"r1="&amp;$B$11</f>
        <v>r1=1</v>
      </c>
    </row>
    <row r="23" spans="2:15" ht="12.5" x14ac:dyDescent="0.25"/>
    <row r="24" spans="2:15" ht="12.5" x14ac:dyDescent="0.25"/>
    <row r="25" spans="2:15" ht="12.5" x14ac:dyDescent="0.25"/>
    <row r="26" spans="2:15" ht="12.5" x14ac:dyDescent="0.25"/>
    <row r="27" spans="2:15" ht="12.5" x14ac:dyDescent="0.25"/>
    <row r="28" spans="2:15" ht="12.5" x14ac:dyDescent="0.25"/>
    <row r="29" spans="2:15" ht="12.5" x14ac:dyDescent="0.25"/>
    <row r="30" spans="2:15" ht="13" x14ac:dyDescent="0.3">
      <c r="B30" s="9" t="str">
        <f>"r2="&amp;$C$9</f>
        <v>r2=0</v>
      </c>
    </row>
    <row r="31" spans="2:15" ht="12.5" x14ac:dyDescent="0.25"/>
    <row r="32" spans="2:15" ht="12.5" x14ac:dyDescent="0.25"/>
    <row r="33" spans="1:2" ht="12.5" x14ac:dyDescent="0.25"/>
    <row r="34" spans="1:2" ht="12.5" x14ac:dyDescent="0.25"/>
    <row r="35" spans="1:2" ht="12.5" x14ac:dyDescent="0.25"/>
    <row r="36" spans="1:2" ht="12.5" x14ac:dyDescent="0.25"/>
    <row r="37" spans="1:2" ht="12.5" x14ac:dyDescent="0.25"/>
    <row r="38" spans="1:2" ht="12.5" x14ac:dyDescent="0.25"/>
    <row r="39" spans="1:2" ht="12.5" x14ac:dyDescent="0.25"/>
    <row r="40" spans="1:2" ht="12.5" x14ac:dyDescent="0.25"/>
    <row r="41" spans="1:2" ht="12.5" x14ac:dyDescent="0.25"/>
    <row r="42" spans="1:2" ht="12.5" x14ac:dyDescent="0.25"/>
    <row r="43" spans="1:2" ht="12.5" x14ac:dyDescent="0.25"/>
    <row r="44" spans="1:2" ht="12.5" x14ac:dyDescent="0.25"/>
    <row r="45" spans="1:2" ht="12.5" x14ac:dyDescent="0.25"/>
    <row r="46" spans="1:2" ht="12.5" x14ac:dyDescent="0.25"/>
    <row r="47" spans="1:2" ht="12.5" x14ac:dyDescent="0.25"/>
    <row r="48" spans="1:2" ht="13" x14ac:dyDescent="0.3">
      <c r="A48" s="8"/>
      <c r="B48" s="9" t="str">
        <f>"r2="&amp;$C$12</f>
        <v>r2=0,5</v>
      </c>
    </row>
    <row r="49" ht="12.5" x14ac:dyDescent="0.25"/>
    <row r="50" ht="12.5" x14ac:dyDescent="0.25"/>
    <row r="51" ht="12.5" x14ac:dyDescent="0.25"/>
    <row r="52" ht="12.5" x14ac:dyDescent="0.25"/>
    <row r="53" ht="12.5" x14ac:dyDescent="0.25"/>
    <row r="54" ht="12.5" x14ac:dyDescent="0.25"/>
    <row r="55" ht="12.5" x14ac:dyDescent="0.25"/>
    <row r="56" ht="12.5" x14ac:dyDescent="0.25"/>
    <row r="57" ht="12.5" x14ac:dyDescent="0.25"/>
    <row r="58" ht="12.5" x14ac:dyDescent="0.25"/>
    <row r="59" ht="12.5" x14ac:dyDescent="0.25"/>
    <row r="60" ht="12.5" x14ac:dyDescent="0.25"/>
    <row r="61" ht="12.5" x14ac:dyDescent="0.25"/>
    <row r="62" ht="12.5" x14ac:dyDescent="0.25"/>
    <row r="63" ht="12.5" x14ac:dyDescent="0.25"/>
    <row r="64" ht="12.5" x14ac:dyDescent="0.25"/>
    <row r="65" spans="2:2" ht="12.5" x14ac:dyDescent="0.25"/>
    <row r="66" spans="2:2" ht="13" x14ac:dyDescent="0.3">
      <c r="B66" s="9" t="str">
        <f>"r2="&amp;$C$15</f>
        <v>r2=1</v>
      </c>
    </row>
    <row r="67" spans="2:2" ht="12.5" x14ac:dyDescent="0.25"/>
    <row r="68" spans="2:2" ht="12.5" x14ac:dyDescent="0.25"/>
    <row r="69" spans="2:2" ht="12.5" x14ac:dyDescent="0.25"/>
    <row r="70" spans="2:2" ht="12.5" x14ac:dyDescent="0.25"/>
    <row r="71" spans="2:2" ht="12.5" x14ac:dyDescent="0.25"/>
    <row r="72" spans="2:2" ht="12.5" x14ac:dyDescent="0.25"/>
    <row r="73" spans="2:2" ht="12.5" x14ac:dyDescent="0.25"/>
    <row r="74" spans="2:2" ht="12.5" x14ac:dyDescent="0.25"/>
    <row r="75" spans="2:2" ht="12.5" x14ac:dyDescent="0.25"/>
    <row r="76" spans="2:2" ht="12.5" x14ac:dyDescent="0.25"/>
    <row r="77" spans="2:2" ht="12.5" x14ac:dyDescent="0.25"/>
    <row r="78" spans="2:2" ht="12.5" x14ac:dyDescent="0.25"/>
    <row r="79" spans="2:2" ht="12.5" x14ac:dyDescent="0.25"/>
    <row r="80" spans="2:2" ht="12.5" x14ac:dyDescent="0.25"/>
    <row r="81" spans="2:5" ht="12.5" x14ac:dyDescent="0.25"/>
    <row r="82" spans="2:5" ht="12.5" x14ac:dyDescent="0.25"/>
    <row r="83" spans="2:5" ht="12.5" x14ac:dyDescent="0.25">
      <c r="B83" s="1" t="s">
        <v>147</v>
      </c>
      <c r="C83" s="18"/>
      <c r="D83" s="18"/>
      <c r="E83" s="18"/>
    </row>
    <row r="84" spans="2:5" ht="12.5" x14ac:dyDescent="0.25">
      <c r="B84" s="18"/>
    </row>
    <row r="85" spans="2:5" ht="12.75" customHeight="1" x14ac:dyDescent="0.25"/>
    <row r="86" spans="2:5" ht="12.75" hidden="1" customHeight="1" x14ac:dyDescent="0.25"/>
    <row r="87" spans="2:5" ht="12.75" hidden="1" customHeight="1" x14ac:dyDescent="0.25"/>
    <row r="88" spans="2:5" ht="12.75" hidden="1" customHeight="1" x14ac:dyDescent="0.25"/>
    <row r="89" spans="2:5" ht="12.75" hidden="1" customHeight="1" x14ac:dyDescent="0.25"/>
    <row r="90" spans="2:5" ht="12.75" hidden="1" customHeight="1" x14ac:dyDescent="0.25"/>
    <row r="91" spans="2:5" ht="12.75" hidden="1" customHeight="1" x14ac:dyDescent="0.25"/>
    <row r="92" spans="2:5" ht="12.75" hidden="1" customHeight="1" x14ac:dyDescent="0.25"/>
    <row r="93" spans="2:5" ht="12.75" hidden="1" customHeight="1" x14ac:dyDescent="0.25"/>
    <row r="94" spans="2:5" ht="12.75" hidden="1" customHeight="1" x14ac:dyDescent="0.25"/>
    <row r="95" spans="2:5" ht="12.75" hidden="1" customHeight="1" x14ac:dyDescent="0.25"/>
    <row r="96" spans="2:5" ht="12.75" hidden="1" customHeight="1" x14ac:dyDescent="0.25"/>
    <row r="97" ht="12.75" hidden="1" customHeight="1" x14ac:dyDescent="0.25"/>
    <row r="98" ht="12.75" hidden="1" customHeight="1" x14ac:dyDescent="0.25"/>
    <row r="99" ht="12.75" hidden="1" customHeight="1" x14ac:dyDescent="0.25"/>
    <row r="100" ht="12.75" hidden="1" customHeight="1" x14ac:dyDescent="0.25"/>
    <row r="101" ht="12.75" hidden="1" customHeight="1" x14ac:dyDescent="0.25"/>
    <row r="102" ht="12.75" hidden="1" customHeight="1" x14ac:dyDescent="0.25"/>
    <row r="103" ht="12.75" hidden="1" customHeight="1" x14ac:dyDescent="0.25"/>
    <row r="104" ht="12.75" hidden="1" customHeight="1" x14ac:dyDescent="0.25"/>
    <row r="105" ht="12.75" hidden="1" customHeight="1" x14ac:dyDescent="0.25"/>
    <row r="106" ht="12.75" hidden="1" customHeight="1" x14ac:dyDescent="0.25"/>
    <row r="107" ht="12.75" hidden="1" customHeight="1" x14ac:dyDescent="0.25"/>
    <row r="108" ht="12.75" hidden="1" customHeight="1" x14ac:dyDescent="0.25"/>
    <row r="109" ht="12.75" hidden="1" customHeight="1" x14ac:dyDescent="0.25"/>
    <row r="110" ht="12.75" hidden="1" customHeight="1" x14ac:dyDescent="0.25"/>
    <row r="111" ht="12.75" hidden="1" customHeight="1" x14ac:dyDescent="0.25"/>
    <row r="112" ht="12.75" hidden="1" customHeight="1" x14ac:dyDescent="0.25"/>
    <row r="113" ht="12.75" hidden="1" customHeight="1" x14ac:dyDescent="0.25"/>
    <row r="114" ht="12.75" hidden="1" customHeight="1" x14ac:dyDescent="0.25"/>
    <row r="115" ht="12.75" hidden="1" customHeight="1" x14ac:dyDescent="0.25"/>
    <row r="116" ht="12.75" hidden="1" customHeight="1" x14ac:dyDescent="0.25"/>
    <row r="117" ht="12.75" hidden="1" customHeight="1" x14ac:dyDescent="0.25"/>
    <row r="118" ht="12.75" hidden="1" customHeight="1" x14ac:dyDescent="0.25"/>
    <row r="119" ht="12.75" hidden="1" customHeight="1" x14ac:dyDescent="0.25"/>
    <row r="120" ht="12.75" hidden="1" customHeight="1" x14ac:dyDescent="0.25"/>
    <row r="121" ht="12.75" hidden="1" customHeight="1" x14ac:dyDescent="0.25"/>
  </sheetData>
  <sheetProtection password="CAC5" sheet="1" objects="1" scenarios="1" selectLockedCells="1" selectUnlockedCells="1"/>
  <pageMargins left="0.70866141732283472" right="0.70866141732283472" top="0.74803149606299213" bottom="0.74803149606299213" header="0.31496062992125984" footer="0.31496062992125984"/>
  <pageSetup paperSize="8" scale="69"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4"/>
  </sheetPr>
  <dimension ref="A1:TFI30"/>
  <sheetViews>
    <sheetView zoomScale="70" zoomScaleNormal="70" zoomScaleSheetLayoutView="50" zoomScalePageLayoutView="70" workbookViewId="0">
      <pane ySplit="3" topLeftCell="A4" activePane="bottomLeft" state="frozen"/>
      <selection pane="bottomLeft"/>
    </sheetView>
  </sheetViews>
  <sheetFormatPr defaultColWidth="12.36328125" defaultRowHeight="12.5" x14ac:dyDescent="0.35"/>
  <cols>
    <col min="1" max="1" width="26.81640625" style="41" customWidth="1"/>
    <col min="2" max="2" width="21.36328125" style="41" customWidth="1"/>
    <col min="3" max="3" width="16.36328125" style="41" customWidth="1"/>
    <col min="4" max="4" width="42.1796875" style="41" customWidth="1"/>
    <col min="5" max="5" width="55.453125" style="41" customWidth="1"/>
    <col min="6" max="6" width="36.81640625" style="41" customWidth="1"/>
    <col min="7" max="10" width="13.36328125" style="69" customWidth="1"/>
    <col min="11" max="11" width="12.36328125" style="41"/>
    <col min="12" max="12" width="26.36328125" style="41" customWidth="1"/>
    <col min="13" max="16" width="13.36328125" style="69" customWidth="1"/>
    <col min="17" max="17" width="26.36328125" style="41" customWidth="1"/>
    <col min="18" max="16384" width="12.36328125" style="41"/>
  </cols>
  <sheetData>
    <row r="1" spans="1:13685" x14ac:dyDescent="0.25">
      <c r="A1" s="13" t="s">
        <v>130</v>
      </c>
    </row>
    <row r="2" spans="1:13685" ht="55.5" customHeight="1" x14ac:dyDescent="0.35">
      <c r="G2" s="125" t="s">
        <v>190</v>
      </c>
      <c r="H2" s="126"/>
      <c r="I2" s="126"/>
      <c r="J2" s="126"/>
      <c r="M2" s="127" t="s">
        <v>192</v>
      </c>
      <c r="N2" s="128"/>
      <c r="O2" s="128"/>
      <c r="P2" s="128"/>
    </row>
    <row r="3" spans="1:13685" s="45" customFormat="1" ht="52.5" thickBot="1" x14ac:dyDescent="0.4">
      <c r="A3" s="42" t="s">
        <v>39</v>
      </c>
      <c r="B3" s="42" t="s">
        <v>40</v>
      </c>
      <c r="C3" s="42" t="s">
        <v>70</v>
      </c>
      <c r="D3" s="42" t="s">
        <v>41</v>
      </c>
      <c r="E3" s="42" t="s">
        <v>42</v>
      </c>
      <c r="F3" s="42" t="s">
        <v>43</v>
      </c>
      <c r="G3" s="43" t="s">
        <v>71</v>
      </c>
      <c r="H3" s="43" t="s">
        <v>72</v>
      </c>
      <c r="I3" s="43" t="s">
        <v>73</v>
      </c>
      <c r="J3" s="43" t="s">
        <v>74</v>
      </c>
      <c r="K3" s="44"/>
      <c r="L3" s="43" t="s">
        <v>193</v>
      </c>
      <c r="M3" s="43" t="s">
        <v>71</v>
      </c>
      <c r="N3" s="43" t="s">
        <v>72</v>
      </c>
      <c r="O3" s="43" t="s">
        <v>73</v>
      </c>
      <c r="P3" s="43" t="s">
        <v>74</v>
      </c>
      <c r="Q3" s="43" t="s">
        <v>191</v>
      </c>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c r="IT3" s="41"/>
      <c r="IU3" s="41"/>
      <c r="IV3" s="41"/>
      <c r="IW3" s="41"/>
      <c r="IX3" s="41"/>
      <c r="IY3" s="41"/>
      <c r="IZ3" s="41"/>
      <c r="JA3" s="41"/>
      <c r="JB3" s="41"/>
      <c r="JC3" s="41"/>
      <c r="JD3" s="41"/>
      <c r="JE3" s="41"/>
      <c r="JF3" s="41"/>
      <c r="JG3" s="41"/>
      <c r="JH3" s="41"/>
      <c r="JI3" s="41"/>
      <c r="JJ3" s="41"/>
      <c r="JK3" s="41"/>
      <c r="JL3" s="41"/>
      <c r="JM3" s="41"/>
      <c r="JN3" s="41"/>
      <c r="JO3" s="41"/>
      <c r="JP3" s="41"/>
      <c r="JQ3" s="41"/>
      <c r="JR3" s="41"/>
      <c r="JS3" s="41"/>
      <c r="JT3" s="41"/>
      <c r="JU3" s="41"/>
      <c r="JV3" s="41"/>
      <c r="JW3" s="41"/>
      <c r="JX3" s="41"/>
      <c r="JY3" s="41"/>
      <c r="JZ3" s="41"/>
      <c r="KA3" s="41"/>
      <c r="KB3" s="41"/>
      <c r="KC3" s="41"/>
      <c r="KD3" s="41"/>
      <c r="KE3" s="41"/>
      <c r="KF3" s="41"/>
      <c r="KG3" s="41"/>
      <c r="KH3" s="41"/>
      <c r="KI3" s="41"/>
      <c r="KJ3" s="41"/>
      <c r="KK3" s="41"/>
      <c r="KL3" s="41"/>
      <c r="KM3" s="41"/>
      <c r="KN3" s="41"/>
      <c r="KO3" s="41"/>
      <c r="KP3" s="41"/>
      <c r="KQ3" s="41"/>
      <c r="KR3" s="41"/>
      <c r="KS3" s="41"/>
      <c r="KT3" s="41"/>
      <c r="KU3" s="41"/>
      <c r="KV3" s="41"/>
      <c r="KW3" s="41"/>
      <c r="KX3" s="41"/>
      <c r="KY3" s="41"/>
      <c r="KZ3" s="41"/>
      <c r="LA3" s="41"/>
      <c r="LB3" s="41"/>
      <c r="LC3" s="41"/>
      <c r="LD3" s="41"/>
      <c r="LE3" s="41"/>
      <c r="LF3" s="41"/>
      <c r="LG3" s="41"/>
      <c r="LH3" s="41"/>
      <c r="LI3" s="41"/>
      <c r="LJ3" s="41"/>
      <c r="LK3" s="41"/>
      <c r="LL3" s="41"/>
      <c r="LM3" s="41"/>
      <c r="LN3" s="41"/>
      <c r="LO3" s="41"/>
      <c r="LP3" s="41"/>
      <c r="LQ3" s="41"/>
      <c r="LR3" s="41"/>
      <c r="LS3" s="41"/>
      <c r="LT3" s="41"/>
      <c r="LU3" s="41"/>
      <c r="LV3" s="41"/>
      <c r="LW3" s="41"/>
      <c r="LX3" s="41"/>
      <c r="LY3" s="41"/>
      <c r="LZ3" s="41"/>
      <c r="MA3" s="41"/>
      <c r="MB3" s="41"/>
      <c r="MC3" s="41"/>
      <c r="MD3" s="41"/>
      <c r="ME3" s="41"/>
      <c r="MF3" s="41"/>
      <c r="MG3" s="41"/>
      <c r="MH3" s="41"/>
      <c r="MI3" s="41"/>
      <c r="MJ3" s="41"/>
      <c r="MK3" s="41"/>
      <c r="ML3" s="41"/>
      <c r="MM3" s="41"/>
      <c r="MN3" s="41"/>
      <c r="MO3" s="41"/>
      <c r="MP3" s="41"/>
      <c r="MQ3" s="41"/>
      <c r="MR3" s="41"/>
      <c r="MS3" s="41"/>
      <c r="MT3" s="41"/>
      <c r="MU3" s="41"/>
      <c r="MV3" s="41"/>
      <c r="MW3" s="41"/>
      <c r="MX3" s="41"/>
      <c r="MY3" s="41"/>
      <c r="MZ3" s="41"/>
      <c r="NA3" s="41"/>
      <c r="NB3" s="41"/>
      <c r="NC3" s="41"/>
      <c r="ND3" s="41"/>
      <c r="NE3" s="41"/>
      <c r="NF3" s="41"/>
      <c r="NG3" s="41"/>
      <c r="NH3" s="41"/>
      <c r="NI3" s="41"/>
      <c r="NJ3" s="41"/>
      <c r="NK3" s="41"/>
      <c r="NL3" s="41"/>
      <c r="NM3" s="41"/>
      <c r="NN3" s="41"/>
      <c r="NO3" s="41"/>
      <c r="NP3" s="41"/>
      <c r="NQ3" s="41"/>
      <c r="NR3" s="41"/>
      <c r="NS3" s="41"/>
      <c r="NT3" s="41"/>
      <c r="NU3" s="41"/>
      <c r="NV3" s="41"/>
      <c r="NW3" s="41"/>
      <c r="NX3" s="41"/>
      <c r="NY3" s="41"/>
      <c r="NZ3" s="41"/>
      <c r="OA3" s="41"/>
      <c r="OB3" s="41"/>
      <c r="OC3" s="41"/>
      <c r="OD3" s="41"/>
      <c r="OE3" s="41"/>
      <c r="OF3" s="41"/>
      <c r="OG3" s="41"/>
      <c r="OH3" s="41"/>
      <c r="OI3" s="41"/>
      <c r="OJ3" s="41"/>
      <c r="OK3" s="41"/>
      <c r="OL3" s="41"/>
      <c r="OM3" s="41"/>
      <c r="ON3" s="41"/>
      <c r="OO3" s="41"/>
      <c r="OP3" s="41"/>
      <c r="OQ3" s="41"/>
      <c r="OR3" s="41"/>
      <c r="OS3" s="41"/>
      <c r="OT3" s="41"/>
      <c r="OU3" s="41"/>
      <c r="OV3" s="41"/>
      <c r="OW3" s="41"/>
      <c r="OX3" s="41"/>
      <c r="OY3" s="41"/>
      <c r="OZ3" s="41"/>
      <c r="PA3" s="41"/>
      <c r="PB3" s="41"/>
      <c r="PC3" s="41"/>
      <c r="PD3" s="41"/>
      <c r="PE3" s="41"/>
      <c r="PF3" s="41"/>
      <c r="PG3" s="41"/>
      <c r="PH3" s="41"/>
      <c r="PI3" s="41"/>
      <c r="PJ3" s="41"/>
      <c r="PK3" s="41"/>
      <c r="PL3" s="41"/>
      <c r="PM3" s="41"/>
      <c r="PN3" s="41"/>
      <c r="PO3" s="41"/>
      <c r="PP3" s="41"/>
      <c r="PQ3" s="41"/>
      <c r="PR3" s="41"/>
      <c r="PS3" s="41"/>
      <c r="PT3" s="41"/>
      <c r="PU3" s="41"/>
      <c r="PV3" s="41"/>
      <c r="PW3" s="41"/>
      <c r="PX3" s="41"/>
      <c r="PY3" s="41"/>
      <c r="PZ3" s="41"/>
      <c r="QA3" s="41"/>
      <c r="QB3" s="41"/>
      <c r="QC3" s="41"/>
      <c r="QD3" s="41"/>
      <c r="QE3" s="41"/>
      <c r="QF3" s="41"/>
      <c r="QG3" s="41"/>
      <c r="QH3" s="41"/>
      <c r="QI3" s="41"/>
      <c r="QJ3" s="41"/>
      <c r="QK3" s="41"/>
      <c r="QL3" s="41"/>
      <c r="QM3" s="41"/>
      <c r="QN3" s="41"/>
      <c r="QO3" s="41"/>
      <c r="QP3" s="41"/>
      <c r="QQ3" s="41"/>
      <c r="QR3" s="41"/>
      <c r="QS3" s="41"/>
      <c r="QT3" s="41"/>
      <c r="QU3" s="41"/>
      <c r="QV3" s="41"/>
      <c r="QW3" s="41"/>
      <c r="QX3" s="41"/>
      <c r="QY3" s="41"/>
      <c r="QZ3" s="41"/>
      <c r="RA3" s="41"/>
      <c r="RB3" s="41"/>
      <c r="RC3" s="41"/>
      <c r="RD3" s="41"/>
      <c r="RE3" s="41"/>
      <c r="RF3" s="41"/>
      <c r="RG3" s="41"/>
      <c r="RH3" s="41"/>
      <c r="RI3" s="41"/>
      <c r="RJ3" s="41"/>
      <c r="RK3" s="41"/>
      <c r="RL3" s="41"/>
      <c r="RM3" s="41"/>
      <c r="RN3" s="41"/>
      <c r="RO3" s="41"/>
      <c r="RP3" s="41"/>
      <c r="RQ3" s="41"/>
      <c r="RR3" s="41"/>
      <c r="RS3" s="41"/>
      <c r="RT3" s="41"/>
      <c r="RU3" s="41"/>
      <c r="RV3" s="41"/>
      <c r="RW3" s="41"/>
      <c r="RX3" s="41"/>
      <c r="RY3" s="41"/>
      <c r="RZ3" s="41"/>
      <c r="SA3" s="41"/>
      <c r="SB3" s="41"/>
      <c r="SC3" s="41"/>
      <c r="SD3" s="41"/>
      <c r="SE3" s="41"/>
      <c r="SF3" s="41"/>
      <c r="SG3" s="41"/>
      <c r="SH3" s="41"/>
      <c r="SI3" s="41"/>
      <c r="SJ3" s="41"/>
      <c r="SK3" s="41"/>
      <c r="SL3" s="41"/>
      <c r="SM3" s="41"/>
      <c r="SN3" s="41"/>
      <c r="SO3" s="41"/>
      <c r="SP3" s="41"/>
      <c r="SQ3" s="41"/>
      <c r="SR3" s="41"/>
      <c r="SS3" s="41"/>
      <c r="ST3" s="41"/>
      <c r="SU3" s="41"/>
      <c r="SV3" s="41"/>
      <c r="SW3" s="41"/>
      <c r="SX3" s="41"/>
      <c r="SY3" s="41"/>
      <c r="SZ3" s="41"/>
      <c r="TA3" s="41"/>
      <c r="TB3" s="41"/>
      <c r="TC3" s="41"/>
      <c r="TD3" s="41"/>
      <c r="TE3" s="41"/>
      <c r="TF3" s="41"/>
      <c r="TG3" s="41"/>
      <c r="TH3" s="41"/>
      <c r="TI3" s="41"/>
      <c r="TJ3" s="41"/>
      <c r="TK3" s="41"/>
      <c r="TL3" s="41"/>
      <c r="TM3" s="41"/>
      <c r="TN3" s="41"/>
      <c r="TO3" s="41"/>
      <c r="TP3" s="41"/>
      <c r="TQ3" s="41"/>
      <c r="TR3" s="41"/>
      <c r="TS3" s="41"/>
      <c r="TT3" s="41"/>
      <c r="TU3" s="41"/>
      <c r="TV3" s="41"/>
      <c r="TW3" s="41"/>
      <c r="TX3" s="41"/>
      <c r="TY3" s="41"/>
      <c r="TZ3" s="41"/>
      <c r="UA3" s="41"/>
      <c r="UB3" s="41"/>
      <c r="UC3" s="41"/>
      <c r="UD3" s="41"/>
      <c r="UE3" s="41"/>
      <c r="UF3" s="41"/>
      <c r="UG3" s="41"/>
      <c r="UH3" s="41"/>
      <c r="UI3" s="41"/>
      <c r="UJ3" s="41"/>
      <c r="UK3" s="41"/>
      <c r="UL3" s="41"/>
      <c r="UM3" s="41"/>
      <c r="UN3" s="41"/>
      <c r="UO3" s="41"/>
      <c r="UP3" s="41"/>
      <c r="UQ3" s="41"/>
      <c r="UR3" s="41"/>
      <c r="US3" s="41"/>
      <c r="UT3" s="41"/>
      <c r="UU3" s="41"/>
      <c r="UV3" s="41"/>
      <c r="UW3" s="41"/>
      <c r="UX3" s="41"/>
      <c r="UY3" s="41"/>
      <c r="UZ3" s="41"/>
      <c r="VA3" s="41"/>
      <c r="VB3" s="41"/>
      <c r="VC3" s="41"/>
      <c r="VD3" s="41"/>
      <c r="VE3" s="41"/>
      <c r="VF3" s="41"/>
      <c r="VG3" s="41"/>
      <c r="VH3" s="41"/>
      <c r="VI3" s="41"/>
      <c r="VJ3" s="41"/>
      <c r="VK3" s="41"/>
      <c r="VL3" s="41"/>
      <c r="VM3" s="41"/>
      <c r="VN3" s="41"/>
      <c r="VO3" s="41"/>
      <c r="VP3" s="41"/>
      <c r="VQ3" s="41"/>
      <c r="VR3" s="41"/>
      <c r="VS3" s="41"/>
      <c r="VT3" s="41"/>
      <c r="VU3" s="41"/>
      <c r="VV3" s="41"/>
      <c r="VW3" s="41"/>
      <c r="VX3" s="41"/>
      <c r="VY3" s="41"/>
      <c r="VZ3" s="41"/>
      <c r="WA3" s="41"/>
      <c r="WB3" s="41"/>
      <c r="WC3" s="41"/>
      <c r="WD3" s="41"/>
      <c r="WE3" s="41"/>
      <c r="WF3" s="41"/>
      <c r="WG3" s="41"/>
      <c r="WH3" s="41"/>
      <c r="WI3" s="41"/>
      <c r="WJ3" s="41"/>
      <c r="WK3" s="41"/>
      <c r="WL3" s="41"/>
      <c r="WM3" s="41"/>
      <c r="WN3" s="41"/>
      <c r="WO3" s="41"/>
      <c r="WP3" s="41"/>
      <c r="WQ3" s="41"/>
      <c r="WR3" s="41"/>
      <c r="WS3" s="41"/>
      <c r="WT3" s="41"/>
      <c r="WU3" s="41"/>
      <c r="WV3" s="41"/>
      <c r="WW3" s="41"/>
      <c r="WX3" s="41"/>
      <c r="WY3" s="41"/>
      <c r="WZ3" s="41"/>
      <c r="XA3" s="41"/>
      <c r="XB3" s="41"/>
      <c r="XC3" s="41"/>
      <c r="XD3" s="41"/>
      <c r="XE3" s="41"/>
      <c r="XF3" s="41"/>
      <c r="XG3" s="41"/>
      <c r="XH3" s="41"/>
      <c r="XI3" s="41"/>
      <c r="XJ3" s="41"/>
      <c r="XK3" s="41"/>
      <c r="XL3" s="41"/>
      <c r="XM3" s="41"/>
      <c r="XN3" s="41"/>
      <c r="XO3" s="41"/>
      <c r="XP3" s="41"/>
      <c r="XQ3" s="41"/>
      <c r="XR3" s="41"/>
      <c r="XS3" s="41"/>
      <c r="XT3" s="41"/>
      <c r="XU3" s="41"/>
      <c r="XV3" s="41"/>
      <c r="XW3" s="41"/>
      <c r="XX3" s="41"/>
      <c r="XY3" s="41"/>
      <c r="XZ3" s="41"/>
      <c r="YA3" s="41"/>
      <c r="YB3" s="41"/>
      <c r="YC3" s="41"/>
      <c r="YD3" s="41"/>
      <c r="YE3" s="41"/>
      <c r="YF3" s="41"/>
      <c r="YG3" s="41"/>
      <c r="YH3" s="41"/>
      <c r="YI3" s="41"/>
      <c r="YJ3" s="41"/>
      <c r="YK3" s="41"/>
      <c r="YL3" s="41"/>
      <c r="YM3" s="41"/>
      <c r="YN3" s="41"/>
      <c r="YO3" s="41"/>
      <c r="YP3" s="41"/>
      <c r="YQ3" s="41"/>
      <c r="YR3" s="41"/>
      <c r="YS3" s="41"/>
      <c r="YT3" s="41"/>
      <c r="YU3" s="41"/>
      <c r="YV3" s="41"/>
      <c r="YW3" s="41"/>
      <c r="YX3" s="41"/>
      <c r="YY3" s="41"/>
      <c r="YZ3" s="41"/>
      <c r="ZA3" s="41"/>
      <c r="ZB3" s="41"/>
      <c r="ZC3" s="41"/>
      <c r="ZD3" s="41"/>
      <c r="ZE3" s="41"/>
      <c r="ZF3" s="41"/>
      <c r="ZG3" s="41"/>
      <c r="ZH3" s="41"/>
      <c r="ZI3" s="41"/>
      <c r="ZJ3" s="41"/>
      <c r="ZK3" s="41"/>
      <c r="ZL3" s="41"/>
      <c r="ZM3" s="41"/>
      <c r="ZN3" s="41"/>
      <c r="ZO3" s="41"/>
      <c r="ZP3" s="41"/>
      <c r="ZQ3" s="41"/>
      <c r="ZR3" s="41"/>
      <c r="ZS3" s="41"/>
      <c r="ZT3" s="41"/>
      <c r="ZU3" s="41"/>
      <c r="ZV3" s="41"/>
      <c r="ZW3" s="41"/>
      <c r="ZX3" s="41"/>
      <c r="ZY3" s="41"/>
      <c r="ZZ3" s="41"/>
      <c r="AAA3" s="41"/>
      <c r="AAB3" s="41"/>
      <c r="AAC3" s="41"/>
      <c r="AAD3" s="41"/>
      <c r="AAE3" s="41"/>
      <c r="AAF3" s="41"/>
      <c r="AAG3" s="41"/>
      <c r="AAH3" s="41"/>
      <c r="AAI3" s="41"/>
      <c r="AAJ3" s="41"/>
      <c r="AAK3" s="41"/>
      <c r="AAL3" s="41"/>
      <c r="AAM3" s="41"/>
      <c r="AAN3" s="41"/>
      <c r="AAO3" s="41"/>
      <c r="AAP3" s="41"/>
      <c r="AAQ3" s="41"/>
      <c r="AAR3" s="41"/>
      <c r="AAS3" s="41"/>
      <c r="AAT3" s="41"/>
      <c r="AAU3" s="41"/>
      <c r="AAV3" s="41"/>
      <c r="AAW3" s="41"/>
      <c r="AAX3" s="41"/>
      <c r="AAY3" s="41"/>
      <c r="AAZ3" s="41"/>
      <c r="ABA3" s="41"/>
      <c r="ABB3" s="41"/>
      <c r="ABC3" s="41"/>
      <c r="ABD3" s="41"/>
      <c r="ABE3" s="41"/>
      <c r="ABF3" s="41"/>
      <c r="ABG3" s="41"/>
      <c r="ABH3" s="41"/>
      <c r="ABI3" s="41"/>
      <c r="ABJ3" s="41"/>
      <c r="ABK3" s="41"/>
      <c r="ABL3" s="41"/>
      <c r="ABM3" s="41"/>
      <c r="ABN3" s="41"/>
      <c r="ABO3" s="41"/>
      <c r="ABP3" s="41"/>
      <c r="ABQ3" s="41"/>
      <c r="ABR3" s="41"/>
      <c r="ABS3" s="41"/>
      <c r="ABT3" s="41"/>
      <c r="ABU3" s="41"/>
      <c r="ABV3" s="41"/>
      <c r="ABW3" s="41"/>
      <c r="ABX3" s="41"/>
      <c r="ABY3" s="41"/>
      <c r="ABZ3" s="41"/>
      <c r="ACA3" s="41"/>
      <c r="ACB3" s="41"/>
      <c r="ACC3" s="41"/>
      <c r="ACD3" s="41"/>
      <c r="ACE3" s="41"/>
      <c r="ACF3" s="41"/>
      <c r="ACG3" s="41"/>
      <c r="ACH3" s="41"/>
      <c r="ACI3" s="41"/>
      <c r="ACJ3" s="41"/>
      <c r="ACK3" s="41"/>
      <c r="ACL3" s="41"/>
      <c r="ACM3" s="41"/>
      <c r="ACN3" s="41"/>
      <c r="ACO3" s="41"/>
      <c r="ACP3" s="41"/>
      <c r="ACQ3" s="41"/>
      <c r="ACR3" s="41"/>
      <c r="ACS3" s="41"/>
      <c r="ACT3" s="41"/>
      <c r="ACU3" s="41"/>
      <c r="ACV3" s="41"/>
      <c r="ACW3" s="41"/>
      <c r="ACX3" s="41"/>
      <c r="ACY3" s="41"/>
      <c r="ACZ3" s="41"/>
      <c r="ADA3" s="41"/>
      <c r="ADB3" s="41"/>
      <c r="ADC3" s="41"/>
      <c r="ADD3" s="41"/>
      <c r="ADE3" s="41"/>
      <c r="ADF3" s="41"/>
      <c r="ADG3" s="41"/>
      <c r="ADH3" s="41"/>
      <c r="ADI3" s="41"/>
      <c r="ADJ3" s="41"/>
      <c r="ADK3" s="41"/>
      <c r="ADL3" s="41"/>
      <c r="ADM3" s="41"/>
      <c r="ADN3" s="41"/>
      <c r="ADO3" s="41"/>
      <c r="ADP3" s="41"/>
      <c r="ADQ3" s="41"/>
      <c r="ADR3" s="41"/>
      <c r="ADS3" s="41"/>
      <c r="ADT3" s="41"/>
      <c r="ADU3" s="41"/>
      <c r="ADV3" s="41"/>
      <c r="ADW3" s="41"/>
      <c r="ADX3" s="41"/>
      <c r="ADY3" s="41"/>
      <c r="ADZ3" s="41"/>
      <c r="AEA3" s="41"/>
      <c r="AEB3" s="41"/>
      <c r="AEC3" s="41"/>
      <c r="AED3" s="41"/>
      <c r="AEE3" s="41"/>
      <c r="AEF3" s="41"/>
      <c r="AEG3" s="41"/>
      <c r="AEH3" s="41"/>
      <c r="AEI3" s="41"/>
      <c r="AEJ3" s="41"/>
      <c r="AEK3" s="41"/>
      <c r="AEL3" s="41"/>
      <c r="AEM3" s="41"/>
      <c r="AEN3" s="41"/>
      <c r="AEO3" s="41"/>
      <c r="AEP3" s="41"/>
      <c r="AEQ3" s="41"/>
      <c r="AER3" s="41"/>
      <c r="AES3" s="41"/>
      <c r="AET3" s="41"/>
      <c r="AEU3" s="41"/>
      <c r="AEV3" s="41"/>
      <c r="AEW3" s="41"/>
      <c r="AEX3" s="41"/>
      <c r="AEY3" s="41"/>
      <c r="AEZ3" s="41"/>
      <c r="AFA3" s="41"/>
      <c r="AFB3" s="41"/>
      <c r="AFC3" s="41"/>
      <c r="AFD3" s="41"/>
      <c r="AFE3" s="41"/>
      <c r="AFF3" s="41"/>
      <c r="AFG3" s="41"/>
      <c r="AFH3" s="41"/>
      <c r="AFI3" s="41"/>
      <c r="AFJ3" s="41"/>
      <c r="AFK3" s="41"/>
      <c r="AFL3" s="41"/>
      <c r="AFM3" s="41"/>
      <c r="AFN3" s="41"/>
      <c r="AFO3" s="41"/>
      <c r="AFP3" s="41"/>
      <c r="AFQ3" s="41"/>
      <c r="AFR3" s="41"/>
      <c r="AFS3" s="41"/>
      <c r="AFT3" s="41"/>
      <c r="AFU3" s="41"/>
      <c r="AFV3" s="41"/>
      <c r="AFW3" s="41"/>
      <c r="AFX3" s="41"/>
      <c r="AFY3" s="41"/>
      <c r="AFZ3" s="41"/>
      <c r="AGA3" s="41"/>
      <c r="AGB3" s="41"/>
      <c r="AGC3" s="41"/>
      <c r="AGD3" s="41"/>
      <c r="AGE3" s="41"/>
      <c r="AGF3" s="41"/>
      <c r="AGG3" s="41"/>
      <c r="AGH3" s="41"/>
      <c r="AGI3" s="41"/>
      <c r="AGJ3" s="41"/>
      <c r="AGK3" s="41"/>
      <c r="AGL3" s="41"/>
      <c r="AGM3" s="41"/>
      <c r="AGN3" s="41"/>
      <c r="AGO3" s="41"/>
      <c r="AGP3" s="41"/>
      <c r="AGQ3" s="41"/>
      <c r="AGR3" s="41"/>
      <c r="AGS3" s="41"/>
      <c r="AGT3" s="41"/>
      <c r="AGU3" s="41"/>
      <c r="AGV3" s="41"/>
      <c r="AGW3" s="41"/>
      <c r="AGX3" s="41"/>
      <c r="AGY3" s="41"/>
      <c r="AGZ3" s="41"/>
      <c r="AHA3" s="41"/>
      <c r="AHB3" s="41"/>
      <c r="AHC3" s="41"/>
      <c r="AHD3" s="41"/>
      <c r="AHE3" s="41"/>
      <c r="AHF3" s="41"/>
      <c r="AHG3" s="41"/>
      <c r="AHH3" s="41"/>
      <c r="AHI3" s="41"/>
      <c r="AHJ3" s="41"/>
      <c r="AHK3" s="41"/>
      <c r="AHL3" s="41"/>
      <c r="AHM3" s="41"/>
      <c r="AHN3" s="41"/>
      <c r="AHO3" s="41"/>
      <c r="AHP3" s="41"/>
      <c r="AHQ3" s="41"/>
      <c r="AHR3" s="41"/>
      <c r="AHS3" s="41"/>
      <c r="AHT3" s="41"/>
      <c r="AHU3" s="41"/>
      <c r="AHV3" s="41"/>
      <c r="AHW3" s="41"/>
      <c r="AHX3" s="41"/>
      <c r="AHY3" s="41"/>
      <c r="AHZ3" s="41"/>
      <c r="AIA3" s="41"/>
      <c r="AIB3" s="41"/>
      <c r="AIC3" s="41"/>
      <c r="AID3" s="41"/>
      <c r="AIE3" s="41"/>
      <c r="AIF3" s="41"/>
      <c r="AIG3" s="41"/>
      <c r="AIH3" s="41"/>
      <c r="AII3" s="41"/>
      <c r="AIJ3" s="41"/>
      <c r="AIK3" s="41"/>
      <c r="AIL3" s="41"/>
      <c r="AIM3" s="41"/>
      <c r="AIN3" s="41"/>
      <c r="AIO3" s="41"/>
      <c r="AIP3" s="41"/>
      <c r="AIQ3" s="41"/>
      <c r="AIR3" s="41"/>
      <c r="AIS3" s="41"/>
      <c r="AIT3" s="41"/>
      <c r="AIU3" s="41"/>
      <c r="AIV3" s="41"/>
      <c r="AIW3" s="41"/>
      <c r="AIX3" s="41"/>
      <c r="AIY3" s="41"/>
      <c r="AIZ3" s="41"/>
      <c r="AJA3" s="41"/>
      <c r="AJB3" s="41"/>
      <c r="AJC3" s="41"/>
      <c r="AJD3" s="41"/>
      <c r="AJE3" s="41"/>
      <c r="AJF3" s="41"/>
      <c r="AJG3" s="41"/>
      <c r="AJH3" s="41"/>
      <c r="AJI3" s="41"/>
      <c r="AJJ3" s="41"/>
      <c r="AJK3" s="41"/>
      <c r="AJL3" s="41"/>
      <c r="AJM3" s="41"/>
      <c r="AJN3" s="41"/>
      <c r="AJO3" s="41"/>
      <c r="AJP3" s="41"/>
      <c r="AJQ3" s="41"/>
      <c r="AJR3" s="41"/>
      <c r="AJS3" s="41"/>
      <c r="AJT3" s="41"/>
      <c r="AJU3" s="41"/>
      <c r="AJV3" s="41"/>
      <c r="AJW3" s="41"/>
      <c r="AJX3" s="41"/>
      <c r="AJY3" s="41"/>
      <c r="AJZ3" s="41"/>
      <c r="AKA3" s="41"/>
      <c r="AKB3" s="41"/>
      <c r="AKC3" s="41"/>
      <c r="AKD3" s="41"/>
      <c r="AKE3" s="41"/>
      <c r="AKF3" s="41"/>
      <c r="AKG3" s="41"/>
      <c r="AKH3" s="41"/>
      <c r="AKI3" s="41"/>
      <c r="AKJ3" s="41"/>
      <c r="AKK3" s="41"/>
      <c r="AKL3" s="41"/>
      <c r="AKM3" s="41"/>
      <c r="AKN3" s="41"/>
      <c r="AKO3" s="41"/>
      <c r="AKP3" s="41"/>
      <c r="AKQ3" s="41"/>
      <c r="AKR3" s="41"/>
      <c r="AKS3" s="41"/>
      <c r="AKT3" s="41"/>
      <c r="AKU3" s="41"/>
      <c r="AKV3" s="41"/>
      <c r="AKW3" s="41"/>
      <c r="AKX3" s="41"/>
      <c r="AKY3" s="41"/>
      <c r="AKZ3" s="41"/>
      <c r="ALA3" s="41"/>
      <c r="ALB3" s="41"/>
      <c r="ALC3" s="41"/>
      <c r="ALD3" s="41"/>
      <c r="ALE3" s="41"/>
      <c r="ALF3" s="41"/>
      <c r="ALG3" s="41"/>
      <c r="ALH3" s="41"/>
      <c r="ALI3" s="41"/>
      <c r="ALJ3" s="41"/>
      <c r="ALK3" s="41"/>
      <c r="ALL3" s="41"/>
      <c r="ALM3" s="41"/>
      <c r="ALN3" s="41"/>
      <c r="ALO3" s="41"/>
      <c r="ALP3" s="41"/>
      <c r="ALQ3" s="41"/>
      <c r="ALR3" s="41"/>
      <c r="ALS3" s="41"/>
      <c r="ALT3" s="41"/>
      <c r="ALU3" s="41"/>
      <c r="ALV3" s="41"/>
      <c r="ALW3" s="41"/>
      <c r="ALX3" s="41"/>
      <c r="ALY3" s="41"/>
      <c r="ALZ3" s="41"/>
      <c r="AMA3" s="41"/>
      <c r="AMB3" s="41"/>
      <c r="AMC3" s="41"/>
      <c r="AMD3" s="41"/>
      <c r="AME3" s="41"/>
      <c r="AMF3" s="41"/>
      <c r="AMG3" s="41"/>
      <c r="AMH3" s="41"/>
      <c r="AMI3" s="41"/>
      <c r="AMJ3" s="41"/>
      <c r="AMK3" s="41"/>
      <c r="AML3" s="41"/>
      <c r="AMM3" s="41"/>
      <c r="AMN3" s="41"/>
      <c r="AMO3" s="41"/>
      <c r="AMP3" s="41"/>
      <c r="AMQ3" s="41"/>
      <c r="AMR3" s="41"/>
      <c r="AMS3" s="41"/>
      <c r="AMT3" s="41"/>
      <c r="AMU3" s="41"/>
      <c r="AMV3" s="41"/>
      <c r="AMW3" s="41"/>
      <c r="AMX3" s="41"/>
      <c r="AMY3" s="41"/>
      <c r="AMZ3" s="41"/>
      <c r="ANA3" s="41"/>
      <c r="ANB3" s="41"/>
      <c r="ANC3" s="41"/>
      <c r="AND3" s="41"/>
      <c r="ANE3" s="41"/>
      <c r="ANF3" s="41"/>
      <c r="ANG3" s="41"/>
      <c r="ANH3" s="41"/>
      <c r="ANI3" s="41"/>
      <c r="ANJ3" s="41"/>
      <c r="ANK3" s="41"/>
      <c r="ANL3" s="41"/>
      <c r="ANM3" s="41"/>
      <c r="ANN3" s="41"/>
      <c r="ANO3" s="41"/>
      <c r="ANP3" s="41"/>
      <c r="ANQ3" s="41"/>
      <c r="ANR3" s="41"/>
      <c r="ANS3" s="41"/>
      <c r="ANT3" s="41"/>
      <c r="ANU3" s="41"/>
      <c r="ANV3" s="41"/>
      <c r="ANW3" s="41"/>
      <c r="ANX3" s="41"/>
      <c r="ANY3" s="41"/>
      <c r="ANZ3" s="41"/>
      <c r="AOA3" s="41"/>
      <c r="AOB3" s="41"/>
      <c r="AOC3" s="41"/>
      <c r="AOD3" s="41"/>
      <c r="AOE3" s="41"/>
      <c r="AOF3" s="41"/>
      <c r="AOG3" s="41"/>
      <c r="AOH3" s="41"/>
      <c r="AOI3" s="41"/>
      <c r="AOJ3" s="41"/>
      <c r="AOK3" s="41"/>
      <c r="AOL3" s="41"/>
      <c r="AOM3" s="41"/>
      <c r="AON3" s="41"/>
      <c r="AOO3" s="41"/>
      <c r="AOP3" s="41"/>
      <c r="AOQ3" s="41"/>
      <c r="AOR3" s="41"/>
      <c r="AOS3" s="41"/>
      <c r="AOT3" s="41"/>
      <c r="AOU3" s="41"/>
      <c r="AOV3" s="41"/>
      <c r="AOW3" s="41"/>
      <c r="AOX3" s="41"/>
      <c r="AOY3" s="41"/>
      <c r="AOZ3" s="41"/>
      <c r="APA3" s="41"/>
      <c r="APB3" s="41"/>
      <c r="APC3" s="41"/>
      <c r="APD3" s="41"/>
      <c r="APE3" s="41"/>
      <c r="APF3" s="41"/>
      <c r="APG3" s="41"/>
      <c r="APH3" s="41"/>
      <c r="API3" s="41"/>
      <c r="APJ3" s="41"/>
      <c r="APK3" s="41"/>
      <c r="APL3" s="41"/>
      <c r="APM3" s="41"/>
      <c r="APN3" s="41"/>
      <c r="APO3" s="41"/>
      <c r="APP3" s="41"/>
      <c r="APQ3" s="41"/>
      <c r="APR3" s="41"/>
      <c r="APS3" s="41"/>
      <c r="APT3" s="41"/>
      <c r="APU3" s="41"/>
      <c r="APV3" s="41"/>
      <c r="APW3" s="41"/>
      <c r="APX3" s="41"/>
      <c r="APY3" s="41"/>
      <c r="APZ3" s="41"/>
      <c r="AQA3" s="41"/>
      <c r="AQB3" s="41"/>
      <c r="AQC3" s="41"/>
      <c r="AQD3" s="41"/>
      <c r="AQE3" s="41"/>
      <c r="AQF3" s="41"/>
      <c r="AQG3" s="41"/>
      <c r="AQH3" s="41"/>
      <c r="AQI3" s="41"/>
      <c r="AQJ3" s="41"/>
      <c r="AQK3" s="41"/>
      <c r="AQL3" s="41"/>
      <c r="AQM3" s="41"/>
      <c r="AQN3" s="41"/>
      <c r="AQO3" s="41"/>
      <c r="AQP3" s="41"/>
      <c r="AQQ3" s="41"/>
      <c r="AQR3" s="41"/>
      <c r="AQS3" s="41"/>
      <c r="AQT3" s="41"/>
      <c r="AQU3" s="41"/>
      <c r="AQV3" s="41"/>
      <c r="AQW3" s="41"/>
      <c r="AQX3" s="41"/>
      <c r="AQY3" s="41"/>
      <c r="AQZ3" s="41"/>
      <c r="ARA3" s="41"/>
      <c r="ARB3" s="41"/>
      <c r="ARC3" s="41"/>
      <c r="ARD3" s="41"/>
      <c r="ARE3" s="41"/>
      <c r="ARF3" s="41"/>
      <c r="ARG3" s="41"/>
      <c r="ARH3" s="41"/>
      <c r="ARI3" s="41"/>
      <c r="ARJ3" s="41"/>
      <c r="ARK3" s="41"/>
      <c r="ARL3" s="41"/>
      <c r="ARM3" s="41"/>
      <c r="ARN3" s="41"/>
      <c r="ARO3" s="41"/>
      <c r="ARP3" s="41"/>
      <c r="ARQ3" s="41"/>
      <c r="ARR3" s="41"/>
      <c r="ARS3" s="41"/>
      <c r="ART3" s="41"/>
      <c r="ARU3" s="41"/>
      <c r="ARV3" s="41"/>
      <c r="ARW3" s="41"/>
      <c r="ARX3" s="41"/>
      <c r="ARY3" s="41"/>
      <c r="ARZ3" s="41"/>
      <c r="ASA3" s="41"/>
      <c r="ASB3" s="41"/>
      <c r="ASC3" s="41"/>
      <c r="ASD3" s="41"/>
      <c r="ASE3" s="41"/>
      <c r="ASF3" s="41"/>
      <c r="ASG3" s="41"/>
      <c r="ASH3" s="41"/>
      <c r="ASI3" s="41"/>
      <c r="ASJ3" s="41"/>
      <c r="ASK3" s="41"/>
      <c r="ASL3" s="41"/>
      <c r="ASM3" s="41"/>
      <c r="ASN3" s="41"/>
      <c r="ASO3" s="41"/>
      <c r="ASP3" s="41"/>
      <c r="ASQ3" s="41"/>
      <c r="ASR3" s="41"/>
      <c r="ASS3" s="41"/>
      <c r="AST3" s="41"/>
      <c r="ASU3" s="41"/>
      <c r="ASV3" s="41"/>
      <c r="ASW3" s="41"/>
      <c r="ASX3" s="41"/>
      <c r="ASY3" s="41"/>
      <c r="ASZ3" s="41"/>
      <c r="ATA3" s="41"/>
      <c r="ATB3" s="41"/>
      <c r="ATC3" s="41"/>
      <c r="ATD3" s="41"/>
      <c r="ATE3" s="41"/>
      <c r="ATF3" s="41"/>
      <c r="ATG3" s="41"/>
      <c r="ATH3" s="41"/>
      <c r="ATI3" s="41"/>
      <c r="ATJ3" s="41"/>
      <c r="ATK3" s="41"/>
      <c r="ATL3" s="41"/>
      <c r="ATM3" s="41"/>
      <c r="ATN3" s="41"/>
      <c r="ATO3" s="41"/>
      <c r="ATP3" s="41"/>
      <c r="ATQ3" s="41"/>
      <c r="ATR3" s="41"/>
      <c r="ATS3" s="41"/>
      <c r="ATT3" s="41"/>
      <c r="ATU3" s="41"/>
      <c r="ATV3" s="41"/>
      <c r="ATW3" s="41"/>
      <c r="ATX3" s="41"/>
      <c r="ATY3" s="41"/>
      <c r="ATZ3" s="41"/>
      <c r="AUA3" s="41"/>
      <c r="AUB3" s="41"/>
      <c r="AUC3" s="41"/>
      <c r="AUD3" s="41"/>
      <c r="AUE3" s="41"/>
      <c r="AUF3" s="41"/>
      <c r="AUG3" s="41"/>
      <c r="AUH3" s="41"/>
      <c r="AUI3" s="41"/>
      <c r="AUJ3" s="41"/>
      <c r="AUK3" s="41"/>
      <c r="AUL3" s="41"/>
      <c r="AUM3" s="41"/>
      <c r="AUN3" s="41"/>
      <c r="AUO3" s="41"/>
      <c r="AUP3" s="41"/>
      <c r="AUQ3" s="41"/>
      <c r="AUR3" s="41"/>
      <c r="AUS3" s="41"/>
      <c r="AUT3" s="41"/>
      <c r="AUU3" s="41"/>
      <c r="AUV3" s="41"/>
      <c r="AUW3" s="41"/>
      <c r="AUX3" s="41"/>
      <c r="AUY3" s="41"/>
      <c r="AUZ3" s="41"/>
      <c r="AVA3" s="41"/>
      <c r="AVB3" s="41"/>
      <c r="AVC3" s="41"/>
      <c r="AVD3" s="41"/>
      <c r="AVE3" s="41"/>
      <c r="AVF3" s="41"/>
      <c r="AVG3" s="41"/>
      <c r="AVH3" s="41"/>
      <c r="AVI3" s="41"/>
      <c r="AVJ3" s="41"/>
      <c r="AVK3" s="41"/>
      <c r="AVL3" s="41"/>
      <c r="AVM3" s="41"/>
      <c r="AVN3" s="41"/>
      <c r="AVO3" s="41"/>
      <c r="AVP3" s="41"/>
      <c r="AVQ3" s="41"/>
      <c r="AVR3" s="41"/>
      <c r="AVS3" s="41"/>
      <c r="AVT3" s="41"/>
      <c r="AVU3" s="41"/>
      <c r="AVV3" s="41"/>
      <c r="AVW3" s="41"/>
      <c r="AVX3" s="41"/>
      <c r="AVY3" s="41"/>
      <c r="AVZ3" s="41"/>
      <c r="AWA3" s="41"/>
      <c r="AWB3" s="41"/>
      <c r="AWC3" s="41"/>
      <c r="AWD3" s="41"/>
      <c r="AWE3" s="41"/>
      <c r="AWF3" s="41"/>
      <c r="AWG3" s="41"/>
      <c r="AWH3" s="41"/>
      <c r="AWI3" s="41"/>
      <c r="AWJ3" s="41"/>
      <c r="AWK3" s="41"/>
      <c r="AWL3" s="41"/>
      <c r="AWM3" s="41"/>
      <c r="AWN3" s="41"/>
      <c r="AWO3" s="41"/>
      <c r="AWP3" s="41"/>
      <c r="AWQ3" s="41"/>
      <c r="AWR3" s="41"/>
      <c r="AWS3" s="41"/>
      <c r="AWT3" s="41"/>
      <c r="AWU3" s="41"/>
      <c r="AWV3" s="41"/>
      <c r="AWW3" s="41"/>
      <c r="AWX3" s="41"/>
      <c r="AWY3" s="41"/>
      <c r="AWZ3" s="41"/>
      <c r="AXA3" s="41"/>
      <c r="AXB3" s="41"/>
      <c r="AXC3" s="41"/>
      <c r="AXD3" s="41"/>
      <c r="AXE3" s="41"/>
      <c r="AXF3" s="41"/>
      <c r="AXG3" s="41"/>
      <c r="AXH3" s="41"/>
      <c r="AXI3" s="41"/>
      <c r="AXJ3" s="41"/>
      <c r="AXK3" s="41"/>
      <c r="AXL3" s="41"/>
      <c r="AXM3" s="41"/>
      <c r="AXN3" s="41"/>
      <c r="AXO3" s="41"/>
      <c r="AXP3" s="41"/>
      <c r="AXQ3" s="41"/>
      <c r="AXR3" s="41"/>
      <c r="AXS3" s="41"/>
      <c r="AXT3" s="41"/>
      <c r="AXU3" s="41"/>
      <c r="AXV3" s="41"/>
      <c r="AXW3" s="41"/>
      <c r="AXX3" s="41"/>
      <c r="AXY3" s="41"/>
      <c r="AXZ3" s="41"/>
      <c r="AYA3" s="41"/>
      <c r="AYB3" s="41"/>
      <c r="AYC3" s="41"/>
      <c r="AYD3" s="41"/>
      <c r="AYE3" s="41"/>
      <c r="AYF3" s="41"/>
      <c r="AYG3" s="41"/>
      <c r="AYH3" s="41"/>
      <c r="AYI3" s="41"/>
      <c r="AYJ3" s="41"/>
      <c r="AYK3" s="41"/>
      <c r="AYL3" s="41"/>
      <c r="AYM3" s="41"/>
      <c r="AYN3" s="41"/>
      <c r="AYO3" s="41"/>
      <c r="AYP3" s="41"/>
      <c r="AYQ3" s="41"/>
      <c r="AYR3" s="41"/>
      <c r="AYS3" s="41"/>
      <c r="AYT3" s="41"/>
      <c r="AYU3" s="41"/>
      <c r="AYV3" s="41"/>
      <c r="AYW3" s="41"/>
      <c r="AYX3" s="41"/>
      <c r="AYY3" s="41"/>
      <c r="AYZ3" s="41"/>
      <c r="AZA3" s="41"/>
      <c r="AZB3" s="41"/>
      <c r="AZC3" s="41"/>
      <c r="AZD3" s="41"/>
      <c r="AZE3" s="41"/>
      <c r="AZF3" s="41"/>
      <c r="AZG3" s="41"/>
      <c r="AZH3" s="41"/>
      <c r="AZI3" s="41"/>
      <c r="AZJ3" s="41"/>
      <c r="AZK3" s="41"/>
      <c r="AZL3" s="41"/>
      <c r="AZM3" s="41"/>
      <c r="AZN3" s="41"/>
      <c r="AZO3" s="41"/>
      <c r="AZP3" s="41"/>
      <c r="AZQ3" s="41"/>
      <c r="AZR3" s="41"/>
      <c r="AZS3" s="41"/>
      <c r="AZT3" s="41"/>
      <c r="AZU3" s="41"/>
      <c r="AZV3" s="41"/>
      <c r="AZW3" s="41"/>
      <c r="AZX3" s="41"/>
      <c r="AZY3" s="41"/>
      <c r="AZZ3" s="41"/>
      <c r="BAA3" s="41"/>
      <c r="BAB3" s="41"/>
      <c r="BAC3" s="41"/>
      <c r="BAD3" s="41"/>
      <c r="BAE3" s="41"/>
      <c r="BAF3" s="41"/>
      <c r="BAG3" s="41"/>
      <c r="BAH3" s="41"/>
      <c r="BAI3" s="41"/>
      <c r="BAJ3" s="41"/>
      <c r="BAK3" s="41"/>
      <c r="BAL3" s="41"/>
      <c r="BAM3" s="41"/>
      <c r="BAN3" s="41"/>
      <c r="BAO3" s="41"/>
      <c r="BAP3" s="41"/>
      <c r="BAQ3" s="41"/>
      <c r="BAR3" s="41"/>
      <c r="BAS3" s="41"/>
      <c r="BAT3" s="41"/>
      <c r="BAU3" s="41"/>
      <c r="BAV3" s="41"/>
      <c r="BAW3" s="41"/>
      <c r="BAX3" s="41"/>
      <c r="BAY3" s="41"/>
      <c r="BAZ3" s="41"/>
      <c r="BBA3" s="41"/>
      <c r="BBB3" s="41"/>
      <c r="BBC3" s="41"/>
      <c r="BBD3" s="41"/>
      <c r="BBE3" s="41"/>
      <c r="BBF3" s="41"/>
      <c r="BBG3" s="41"/>
      <c r="BBH3" s="41"/>
      <c r="BBI3" s="41"/>
      <c r="BBJ3" s="41"/>
      <c r="BBK3" s="41"/>
      <c r="BBL3" s="41"/>
      <c r="BBM3" s="41"/>
      <c r="BBN3" s="41"/>
      <c r="BBO3" s="41"/>
      <c r="BBP3" s="41"/>
      <c r="BBQ3" s="41"/>
      <c r="BBR3" s="41"/>
      <c r="BBS3" s="41"/>
      <c r="BBT3" s="41"/>
      <c r="BBU3" s="41"/>
      <c r="BBV3" s="41"/>
      <c r="BBW3" s="41"/>
      <c r="BBX3" s="41"/>
      <c r="BBY3" s="41"/>
      <c r="BBZ3" s="41"/>
      <c r="BCA3" s="41"/>
      <c r="BCB3" s="41"/>
      <c r="BCC3" s="41"/>
      <c r="BCD3" s="41"/>
      <c r="BCE3" s="41"/>
      <c r="BCF3" s="41"/>
      <c r="BCG3" s="41"/>
      <c r="BCH3" s="41"/>
      <c r="BCI3" s="41"/>
      <c r="BCJ3" s="41"/>
      <c r="BCK3" s="41"/>
      <c r="BCL3" s="41"/>
      <c r="BCM3" s="41"/>
      <c r="BCN3" s="41"/>
      <c r="BCO3" s="41"/>
      <c r="BCP3" s="41"/>
      <c r="BCQ3" s="41"/>
      <c r="BCR3" s="41"/>
      <c r="BCS3" s="41"/>
      <c r="BCT3" s="41"/>
      <c r="BCU3" s="41"/>
      <c r="BCV3" s="41"/>
      <c r="BCW3" s="41"/>
      <c r="BCX3" s="41"/>
      <c r="BCY3" s="41"/>
      <c r="BCZ3" s="41"/>
      <c r="BDA3" s="41"/>
      <c r="BDB3" s="41"/>
      <c r="BDC3" s="41"/>
      <c r="BDD3" s="41"/>
      <c r="BDE3" s="41"/>
      <c r="BDF3" s="41"/>
      <c r="BDG3" s="41"/>
      <c r="BDH3" s="41"/>
      <c r="BDI3" s="41"/>
      <c r="BDJ3" s="41"/>
      <c r="BDK3" s="41"/>
      <c r="BDL3" s="41"/>
      <c r="BDM3" s="41"/>
      <c r="BDN3" s="41"/>
      <c r="BDO3" s="41"/>
      <c r="BDP3" s="41"/>
      <c r="BDQ3" s="41"/>
      <c r="BDR3" s="41"/>
      <c r="BDS3" s="41"/>
      <c r="BDT3" s="41"/>
      <c r="BDU3" s="41"/>
      <c r="BDV3" s="41"/>
      <c r="BDW3" s="41"/>
      <c r="BDX3" s="41"/>
      <c r="BDY3" s="41"/>
      <c r="BDZ3" s="41"/>
      <c r="BEA3" s="41"/>
      <c r="BEB3" s="41"/>
      <c r="BEC3" s="41"/>
      <c r="BED3" s="41"/>
      <c r="BEE3" s="41"/>
      <c r="BEF3" s="41"/>
      <c r="BEG3" s="41"/>
      <c r="BEH3" s="41"/>
      <c r="BEI3" s="41"/>
      <c r="BEJ3" s="41"/>
      <c r="BEK3" s="41"/>
      <c r="BEL3" s="41"/>
      <c r="BEM3" s="41"/>
      <c r="BEN3" s="41"/>
      <c r="BEO3" s="41"/>
      <c r="BEP3" s="41"/>
      <c r="BEQ3" s="41"/>
      <c r="BER3" s="41"/>
      <c r="BES3" s="41"/>
      <c r="BET3" s="41"/>
      <c r="BEU3" s="41"/>
      <c r="BEV3" s="41"/>
      <c r="BEW3" s="41"/>
      <c r="BEX3" s="41"/>
      <c r="BEY3" s="41"/>
      <c r="BEZ3" s="41"/>
      <c r="BFA3" s="41"/>
      <c r="BFB3" s="41"/>
      <c r="BFC3" s="41"/>
      <c r="BFD3" s="41"/>
      <c r="BFE3" s="41"/>
      <c r="BFF3" s="41"/>
      <c r="BFG3" s="41"/>
      <c r="BFH3" s="41"/>
      <c r="BFI3" s="41"/>
      <c r="BFJ3" s="41"/>
      <c r="BFK3" s="41"/>
      <c r="BFL3" s="41"/>
      <c r="BFM3" s="41"/>
      <c r="BFN3" s="41"/>
      <c r="BFO3" s="41"/>
      <c r="BFP3" s="41"/>
      <c r="BFQ3" s="41"/>
      <c r="BFR3" s="41"/>
      <c r="BFS3" s="41"/>
      <c r="BFT3" s="41"/>
      <c r="BFU3" s="41"/>
      <c r="BFV3" s="41"/>
      <c r="BFW3" s="41"/>
      <c r="BFX3" s="41"/>
      <c r="BFY3" s="41"/>
      <c r="BFZ3" s="41"/>
      <c r="BGA3" s="41"/>
      <c r="BGB3" s="41"/>
      <c r="BGC3" s="41"/>
      <c r="BGD3" s="41"/>
      <c r="BGE3" s="41"/>
      <c r="BGF3" s="41"/>
      <c r="BGG3" s="41"/>
      <c r="BGH3" s="41"/>
      <c r="BGI3" s="41"/>
      <c r="BGJ3" s="41"/>
      <c r="BGK3" s="41"/>
      <c r="BGL3" s="41"/>
      <c r="BGM3" s="41"/>
      <c r="BGN3" s="41"/>
      <c r="BGO3" s="41"/>
      <c r="BGP3" s="41"/>
      <c r="BGQ3" s="41"/>
      <c r="BGR3" s="41"/>
      <c r="BGS3" s="41"/>
      <c r="BGT3" s="41"/>
      <c r="BGU3" s="41"/>
      <c r="BGV3" s="41"/>
      <c r="BGW3" s="41"/>
      <c r="BGX3" s="41"/>
      <c r="BGY3" s="41"/>
      <c r="BGZ3" s="41"/>
      <c r="BHA3" s="41"/>
      <c r="BHB3" s="41"/>
      <c r="BHC3" s="41"/>
      <c r="BHD3" s="41"/>
      <c r="BHE3" s="41"/>
      <c r="BHF3" s="41"/>
      <c r="BHG3" s="41"/>
      <c r="BHH3" s="41"/>
      <c r="BHI3" s="41"/>
      <c r="BHJ3" s="41"/>
      <c r="BHK3" s="41"/>
      <c r="BHL3" s="41"/>
      <c r="BHM3" s="41"/>
      <c r="BHN3" s="41"/>
      <c r="BHO3" s="41"/>
      <c r="BHP3" s="41"/>
      <c r="BHQ3" s="41"/>
      <c r="BHR3" s="41"/>
      <c r="BHS3" s="41"/>
      <c r="BHT3" s="41"/>
      <c r="BHU3" s="41"/>
      <c r="BHV3" s="41"/>
      <c r="BHW3" s="41"/>
      <c r="BHX3" s="41"/>
      <c r="BHY3" s="41"/>
      <c r="BHZ3" s="41"/>
      <c r="BIA3" s="41"/>
      <c r="BIB3" s="41"/>
      <c r="BIC3" s="41"/>
      <c r="BID3" s="41"/>
      <c r="BIE3" s="41"/>
      <c r="BIF3" s="41"/>
      <c r="BIG3" s="41"/>
      <c r="BIH3" s="41"/>
      <c r="BII3" s="41"/>
      <c r="BIJ3" s="41"/>
      <c r="BIK3" s="41"/>
      <c r="BIL3" s="41"/>
      <c r="BIM3" s="41"/>
      <c r="BIN3" s="41"/>
      <c r="BIO3" s="41"/>
      <c r="BIP3" s="41"/>
      <c r="BIQ3" s="41"/>
      <c r="BIR3" s="41"/>
      <c r="BIS3" s="41"/>
      <c r="BIT3" s="41"/>
      <c r="BIU3" s="41"/>
      <c r="BIV3" s="41"/>
      <c r="BIW3" s="41"/>
      <c r="BIX3" s="41"/>
      <c r="BIY3" s="41"/>
      <c r="BIZ3" s="41"/>
      <c r="BJA3" s="41"/>
      <c r="BJB3" s="41"/>
      <c r="BJC3" s="41"/>
      <c r="BJD3" s="41"/>
      <c r="BJE3" s="41"/>
      <c r="BJF3" s="41"/>
      <c r="BJG3" s="41"/>
      <c r="BJH3" s="41"/>
      <c r="BJI3" s="41"/>
      <c r="BJJ3" s="41"/>
      <c r="BJK3" s="41"/>
      <c r="BJL3" s="41"/>
      <c r="BJM3" s="41"/>
      <c r="BJN3" s="41"/>
      <c r="BJO3" s="41"/>
      <c r="BJP3" s="41"/>
      <c r="BJQ3" s="41"/>
      <c r="BJR3" s="41"/>
      <c r="BJS3" s="41"/>
      <c r="BJT3" s="41"/>
      <c r="BJU3" s="41"/>
      <c r="BJV3" s="41"/>
      <c r="BJW3" s="41"/>
      <c r="BJX3" s="41"/>
      <c r="BJY3" s="41"/>
      <c r="BJZ3" s="41"/>
      <c r="BKA3" s="41"/>
      <c r="BKB3" s="41"/>
      <c r="BKC3" s="41"/>
      <c r="BKD3" s="41"/>
      <c r="BKE3" s="41"/>
      <c r="BKF3" s="41"/>
      <c r="BKG3" s="41"/>
      <c r="BKH3" s="41"/>
      <c r="BKI3" s="41"/>
      <c r="BKJ3" s="41"/>
      <c r="BKK3" s="41"/>
      <c r="BKL3" s="41"/>
      <c r="BKM3" s="41"/>
      <c r="BKN3" s="41"/>
      <c r="BKO3" s="41"/>
      <c r="BKP3" s="41"/>
      <c r="BKQ3" s="41"/>
      <c r="BKR3" s="41"/>
      <c r="BKS3" s="41"/>
      <c r="BKT3" s="41"/>
      <c r="BKU3" s="41"/>
      <c r="BKV3" s="41"/>
      <c r="BKW3" s="41"/>
      <c r="BKX3" s="41"/>
      <c r="BKY3" s="41"/>
      <c r="BKZ3" s="41"/>
      <c r="BLA3" s="41"/>
      <c r="BLB3" s="41"/>
      <c r="BLC3" s="41"/>
      <c r="BLD3" s="41"/>
      <c r="BLE3" s="41"/>
      <c r="BLF3" s="41"/>
      <c r="BLG3" s="41"/>
      <c r="BLH3" s="41"/>
      <c r="BLI3" s="41"/>
      <c r="BLJ3" s="41"/>
      <c r="BLK3" s="41"/>
      <c r="BLL3" s="41"/>
      <c r="BLM3" s="41"/>
      <c r="BLN3" s="41"/>
      <c r="BLO3" s="41"/>
      <c r="BLP3" s="41"/>
      <c r="BLQ3" s="41"/>
      <c r="BLR3" s="41"/>
      <c r="BLS3" s="41"/>
      <c r="BLT3" s="41"/>
      <c r="BLU3" s="41"/>
      <c r="BLV3" s="41"/>
      <c r="BLW3" s="41"/>
      <c r="BLX3" s="41"/>
      <c r="BLY3" s="41"/>
      <c r="BLZ3" s="41"/>
      <c r="BMA3" s="41"/>
      <c r="BMB3" s="41"/>
      <c r="BMC3" s="41"/>
      <c r="BMD3" s="41"/>
      <c r="BME3" s="41"/>
      <c r="BMF3" s="41"/>
      <c r="BMG3" s="41"/>
      <c r="BMH3" s="41"/>
      <c r="BMI3" s="41"/>
      <c r="BMJ3" s="41"/>
      <c r="BMK3" s="41"/>
      <c r="BML3" s="41"/>
      <c r="BMM3" s="41"/>
      <c r="BMN3" s="41"/>
      <c r="BMO3" s="41"/>
      <c r="BMP3" s="41"/>
      <c r="BMQ3" s="41"/>
      <c r="BMR3" s="41"/>
      <c r="BMS3" s="41"/>
      <c r="BMT3" s="41"/>
      <c r="BMU3" s="41"/>
      <c r="BMV3" s="41"/>
      <c r="BMW3" s="41"/>
      <c r="BMX3" s="41"/>
      <c r="BMY3" s="41"/>
      <c r="BMZ3" s="41"/>
      <c r="BNA3" s="41"/>
      <c r="BNB3" s="41"/>
      <c r="BNC3" s="41"/>
      <c r="BND3" s="41"/>
      <c r="BNE3" s="41"/>
      <c r="BNF3" s="41"/>
      <c r="BNG3" s="41"/>
      <c r="BNH3" s="41"/>
      <c r="BNI3" s="41"/>
      <c r="BNJ3" s="41"/>
      <c r="BNK3" s="41"/>
      <c r="BNL3" s="41"/>
      <c r="BNM3" s="41"/>
      <c r="BNN3" s="41"/>
      <c r="BNO3" s="41"/>
      <c r="BNP3" s="41"/>
      <c r="BNQ3" s="41"/>
      <c r="BNR3" s="41"/>
      <c r="BNS3" s="41"/>
      <c r="BNT3" s="41"/>
      <c r="BNU3" s="41"/>
      <c r="BNV3" s="41"/>
      <c r="BNW3" s="41"/>
      <c r="BNX3" s="41"/>
      <c r="BNY3" s="41"/>
      <c r="BNZ3" s="41"/>
      <c r="BOA3" s="41"/>
      <c r="BOB3" s="41"/>
      <c r="BOC3" s="41"/>
      <c r="BOD3" s="41"/>
      <c r="BOE3" s="41"/>
      <c r="BOF3" s="41"/>
      <c r="BOG3" s="41"/>
      <c r="BOH3" s="41"/>
      <c r="BOI3" s="41"/>
      <c r="BOJ3" s="41"/>
      <c r="BOK3" s="41"/>
      <c r="BOL3" s="41"/>
      <c r="BOM3" s="41"/>
      <c r="BON3" s="41"/>
      <c r="BOO3" s="41"/>
      <c r="BOP3" s="41"/>
      <c r="BOQ3" s="41"/>
      <c r="BOR3" s="41"/>
      <c r="BOS3" s="41"/>
      <c r="BOT3" s="41"/>
      <c r="BOU3" s="41"/>
      <c r="BOV3" s="41"/>
      <c r="BOW3" s="41"/>
      <c r="BOX3" s="41"/>
      <c r="BOY3" s="41"/>
      <c r="BOZ3" s="41"/>
      <c r="BPA3" s="41"/>
      <c r="BPB3" s="41"/>
      <c r="BPC3" s="41"/>
      <c r="BPD3" s="41"/>
      <c r="BPE3" s="41"/>
      <c r="BPF3" s="41"/>
      <c r="BPG3" s="41"/>
      <c r="BPH3" s="41"/>
      <c r="BPI3" s="41"/>
      <c r="BPJ3" s="41"/>
      <c r="BPK3" s="41"/>
      <c r="BPL3" s="41"/>
      <c r="BPM3" s="41"/>
      <c r="BPN3" s="41"/>
      <c r="BPO3" s="41"/>
      <c r="BPP3" s="41"/>
      <c r="BPQ3" s="41"/>
      <c r="BPR3" s="41"/>
      <c r="BPS3" s="41"/>
      <c r="BPT3" s="41"/>
      <c r="BPU3" s="41"/>
      <c r="BPV3" s="41"/>
      <c r="BPW3" s="41"/>
      <c r="BPX3" s="41"/>
      <c r="BPY3" s="41"/>
      <c r="BPZ3" s="41"/>
      <c r="BQA3" s="41"/>
      <c r="BQB3" s="41"/>
      <c r="BQC3" s="41"/>
      <c r="BQD3" s="41"/>
      <c r="BQE3" s="41"/>
      <c r="BQF3" s="41"/>
      <c r="BQG3" s="41"/>
      <c r="BQH3" s="41"/>
      <c r="BQI3" s="41"/>
      <c r="BQJ3" s="41"/>
      <c r="BQK3" s="41"/>
      <c r="BQL3" s="41"/>
      <c r="BQM3" s="41"/>
      <c r="BQN3" s="41"/>
      <c r="BQO3" s="41"/>
      <c r="BQP3" s="41"/>
      <c r="BQQ3" s="41"/>
      <c r="BQR3" s="41"/>
      <c r="BQS3" s="41"/>
      <c r="BQT3" s="41"/>
      <c r="BQU3" s="41"/>
      <c r="BQV3" s="41"/>
      <c r="BQW3" s="41"/>
      <c r="BQX3" s="41"/>
      <c r="BQY3" s="41"/>
      <c r="BQZ3" s="41"/>
      <c r="BRA3" s="41"/>
      <c r="BRB3" s="41"/>
      <c r="BRC3" s="41"/>
      <c r="BRD3" s="41"/>
      <c r="BRE3" s="41"/>
      <c r="BRF3" s="41"/>
      <c r="BRG3" s="41"/>
      <c r="BRH3" s="41"/>
      <c r="BRI3" s="41"/>
      <c r="BRJ3" s="41"/>
      <c r="BRK3" s="41"/>
      <c r="BRL3" s="41"/>
      <c r="BRM3" s="41"/>
      <c r="BRN3" s="41"/>
      <c r="BRO3" s="41"/>
      <c r="BRP3" s="41"/>
      <c r="BRQ3" s="41"/>
      <c r="BRR3" s="41"/>
      <c r="BRS3" s="41"/>
      <c r="BRT3" s="41"/>
      <c r="BRU3" s="41"/>
      <c r="BRV3" s="41"/>
      <c r="BRW3" s="41"/>
      <c r="BRX3" s="41"/>
      <c r="BRY3" s="41"/>
      <c r="BRZ3" s="41"/>
      <c r="BSA3" s="41"/>
      <c r="BSB3" s="41"/>
      <c r="BSC3" s="41"/>
      <c r="BSD3" s="41"/>
      <c r="BSE3" s="41"/>
      <c r="BSF3" s="41"/>
      <c r="BSG3" s="41"/>
      <c r="BSH3" s="41"/>
      <c r="BSI3" s="41"/>
      <c r="BSJ3" s="41"/>
      <c r="BSK3" s="41"/>
      <c r="BSL3" s="41"/>
      <c r="BSM3" s="41"/>
      <c r="BSN3" s="41"/>
      <c r="BSO3" s="41"/>
      <c r="BSP3" s="41"/>
      <c r="BSQ3" s="41"/>
      <c r="BSR3" s="41"/>
      <c r="BSS3" s="41"/>
      <c r="BST3" s="41"/>
      <c r="BSU3" s="41"/>
      <c r="BSV3" s="41"/>
      <c r="BSW3" s="41"/>
      <c r="BSX3" s="41"/>
      <c r="BSY3" s="41"/>
      <c r="BSZ3" s="41"/>
      <c r="BTA3" s="41"/>
      <c r="BTB3" s="41"/>
      <c r="BTC3" s="41"/>
      <c r="BTD3" s="41"/>
      <c r="BTE3" s="41"/>
      <c r="BTF3" s="41"/>
      <c r="BTG3" s="41"/>
      <c r="BTH3" s="41"/>
      <c r="BTI3" s="41"/>
      <c r="BTJ3" s="41"/>
      <c r="BTK3" s="41"/>
      <c r="BTL3" s="41"/>
      <c r="BTM3" s="41"/>
      <c r="BTN3" s="41"/>
      <c r="BTO3" s="41"/>
      <c r="BTP3" s="41"/>
      <c r="BTQ3" s="41"/>
      <c r="BTR3" s="41"/>
      <c r="BTS3" s="41"/>
      <c r="BTT3" s="41"/>
      <c r="BTU3" s="41"/>
      <c r="BTV3" s="41"/>
      <c r="BTW3" s="41"/>
      <c r="BTX3" s="41"/>
      <c r="BTY3" s="41"/>
      <c r="BTZ3" s="41"/>
      <c r="BUA3" s="41"/>
      <c r="BUB3" s="41"/>
      <c r="BUC3" s="41"/>
      <c r="BUD3" s="41"/>
      <c r="BUE3" s="41"/>
      <c r="BUF3" s="41"/>
      <c r="BUG3" s="41"/>
      <c r="BUH3" s="41"/>
      <c r="BUI3" s="41"/>
      <c r="BUJ3" s="41"/>
      <c r="BUK3" s="41"/>
      <c r="BUL3" s="41"/>
      <c r="BUM3" s="41"/>
      <c r="BUN3" s="41"/>
      <c r="BUO3" s="41"/>
      <c r="BUP3" s="41"/>
      <c r="BUQ3" s="41"/>
      <c r="BUR3" s="41"/>
      <c r="BUS3" s="41"/>
      <c r="BUT3" s="41"/>
      <c r="BUU3" s="41"/>
      <c r="BUV3" s="41"/>
      <c r="BUW3" s="41"/>
      <c r="BUX3" s="41"/>
      <c r="BUY3" s="41"/>
      <c r="BUZ3" s="41"/>
      <c r="BVA3" s="41"/>
      <c r="BVB3" s="41"/>
      <c r="BVC3" s="41"/>
      <c r="BVD3" s="41"/>
      <c r="BVE3" s="41"/>
      <c r="BVF3" s="41"/>
      <c r="BVG3" s="41"/>
      <c r="BVH3" s="41"/>
      <c r="BVI3" s="41"/>
      <c r="BVJ3" s="41"/>
      <c r="BVK3" s="41"/>
      <c r="BVL3" s="41"/>
      <c r="BVM3" s="41"/>
      <c r="BVN3" s="41"/>
      <c r="BVO3" s="41"/>
      <c r="BVP3" s="41"/>
      <c r="BVQ3" s="41"/>
      <c r="BVR3" s="41"/>
      <c r="BVS3" s="41"/>
      <c r="BVT3" s="41"/>
      <c r="BVU3" s="41"/>
      <c r="BVV3" s="41"/>
      <c r="BVW3" s="41"/>
      <c r="BVX3" s="41"/>
      <c r="BVY3" s="41"/>
      <c r="BVZ3" s="41"/>
      <c r="BWA3" s="41"/>
      <c r="BWB3" s="41"/>
      <c r="BWC3" s="41"/>
      <c r="BWD3" s="41"/>
      <c r="BWE3" s="41"/>
      <c r="BWF3" s="41"/>
      <c r="BWG3" s="41"/>
      <c r="BWH3" s="41"/>
      <c r="BWI3" s="41"/>
      <c r="BWJ3" s="41"/>
      <c r="BWK3" s="41"/>
      <c r="BWL3" s="41"/>
      <c r="BWM3" s="41"/>
      <c r="BWN3" s="41"/>
      <c r="BWO3" s="41"/>
      <c r="BWP3" s="41"/>
      <c r="BWQ3" s="41"/>
      <c r="BWR3" s="41"/>
      <c r="BWS3" s="41"/>
      <c r="BWT3" s="41"/>
      <c r="BWU3" s="41"/>
      <c r="BWV3" s="41"/>
      <c r="BWW3" s="41"/>
      <c r="BWX3" s="41"/>
      <c r="BWY3" s="41"/>
      <c r="BWZ3" s="41"/>
      <c r="BXA3" s="41"/>
      <c r="BXB3" s="41"/>
      <c r="BXC3" s="41"/>
      <c r="BXD3" s="41"/>
      <c r="BXE3" s="41"/>
      <c r="BXF3" s="41"/>
      <c r="BXG3" s="41"/>
      <c r="BXH3" s="41"/>
      <c r="BXI3" s="41"/>
      <c r="BXJ3" s="41"/>
      <c r="BXK3" s="41"/>
      <c r="BXL3" s="41"/>
      <c r="BXM3" s="41"/>
      <c r="BXN3" s="41"/>
      <c r="BXO3" s="41"/>
      <c r="BXP3" s="41"/>
      <c r="BXQ3" s="41"/>
      <c r="BXR3" s="41"/>
      <c r="BXS3" s="41"/>
      <c r="BXT3" s="41"/>
      <c r="BXU3" s="41"/>
      <c r="BXV3" s="41"/>
      <c r="BXW3" s="41"/>
      <c r="BXX3" s="41"/>
      <c r="BXY3" s="41"/>
      <c r="BXZ3" s="41"/>
      <c r="BYA3" s="41"/>
      <c r="BYB3" s="41"/>
      <c r="BYC3" s="41"/>
      <c r="BYD3" s="41"/>
      <c r="BYE3" s="41"/>
      <c r="BYF3" s="41"/>
      <c r="BYG3" s="41"/>
      <c r="BYH3" s="41"/>
      <c r="BYI3" s="41"/>
      <c r="BYJ3" s="41"/>
      <c r="BYK3" s="41"/>
      <c r="BYL3" s="41"/>
      <c r="BYM3" s="41"/>
      <c r="BYN3" s="41"/>
      <c r="BYO3" s="41"/>
      <c r="BYP3" s="41"/>
      <c r="BYQ3" s="41"/>
      <c r="BYR3" s="41"/>
      <c r="BYS3" s="41"/>
      <c r="BYT3" s="41"/>
      <c r="BYU3" s="41"/>
      <c r="BYV3" s="41"/>
      <c r="BYW3" s="41"/>
      <c r="BYX3" s="41"/>
      <c r="BYY3" s="41"/>
      <c r="BYZ3" s="41"/>
      <c r="BZA3" s="41"/>
      <c r="BZB3" s="41"/>
      <c r="BZC3" s="41"/>
      <c r="BZD3" s="41"/>
      <c r="BZE3" s="41"/>
      <c r="BZF3" s="41"/>
      <c r="BZG3" s="41"/>
      <c r="BZH3" s="41"/>
      <c r="BZI3" s="41"/>
      <c r="BZJ3" s="41"/>
      <c r="BZK3" s="41"/>
      <c r="BZL3" s="41"/>
      <c r="BZM3" s="41"/>
      <c r="BZN3" s="41"/>
      <c r="BZO3" s="41"/>
      <c r="BZP3" s="41"/>
      <c r="BZQ3" s="41"/>
      <c r="BZR3" s="41"/>
      <c r="BZS3" s="41"/>
      <c r="BZT3" s="41"/>
    </row>
    <row r="4" spans="1:13685" ht="15.5" x14ac:dyDescent="0.35">
      <c r="A4" s="131" t="s">
        <v>44</v>
      </c>
      <c r="B4" s="131"/>
      <c r="C4" s="131"/>
      <c r="D4" s="131"/>
      <c r="E4" s="131"/>
      <c r="F4" s="131"/>
      <c r="G4" s="131"/>
      <c r="H4" s="131"/>
      <c r="I4" s="131"/>
      <c r="J4" s="131"/>
      <c r="K4" s="131"/>
      <c r="L4" s="131"/>
      <c r="M4" s="131"/>
      <c r="N4" s="131"/>
      <c r="O4" s="131"/>
      <c r="P4" s="131"/>
      <c r="Q4" s="131"/>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c r="IV4" s="44"/>
      <c r="IW4" s="44"/>
      <c r="IX4" s="44"/>
      <c r="IY4" s="44"/>
      <c r="IZ4" s="44"/>
      <c r="JA4" s="44"/>
      <c r="JB4" s="44"/>
      <c r="JC4" s="44"/>
      <c r="JD4" s="44"/>
      <c r="JE4" s="44"/>
      <c r="JF4" s="44"/>
      <c r="JG4" s="44"/>
      <c r="JH4" s="44"/>
      <c r="JI4" s="44"/>
      <c r="JJ4" s="44"/>
      <c r="JK4" s="44"/>
      <c r="JL4" s="44"/>
      <c r="JM4" s="44"/>
      <c r="JN4" s="44"/>
      <c r="JO4" s="44"/>
      <c r="JP4" s="44"/>
      <c r="JQ4" s="44"/>
      <c r="JR4" s="44"/>
      <c r="JS4" s="44"/>
      <c r="JT4" s="44"/>
      <c r="JU4" s="44"/>
      <c r="JV4" s="44"/>
      <c r="JW4" s="44"/>
      <c r="JX4" s="44"/>
      <c r="JY4" s="44"/>
      <c r="JZ4" s="44"/>
      <c r="KA4" s="44"/>
      <c r="KB4" s="44"/>
      <c r="KC4" s="44"/>
      <c r="KD4" s="44"/>
      <c r="KE4" s="44"/>
      <c r="KF4" s="44"/>
      <c r="KG4" s="44"/>
      <c r="KH4" s="44"/>
      <c r="KI4" s="44"/>
      <c r="KJ4" s="44"/>
      <c r="KK4" s="44"/>
      <c r="KL4" s="44"/>
      <c r="KM4" s="44"/>
      <c r="KN4" s="44"/>
      <c r="KO4" s="44"/>
      <c r="KP4" s="44"/>
      <c r="KQ4" s="44"/>
      <c r="KR4" s="44"/>
      <c r="KS4" s="44"/>
      <c r="KT4" s="44"/>
      <c r="KU4" s="44"/>
      <c r="KV4" s="44"/>
      <c r="KW4" s="44"/>
      <c r="KX4" s="44"/>
      <c r="KY4" s="44"/>
      <c r="KZ4" s="44"/>
      <c r="LA4" s="44"/>
      <c r="LB4" s="44"/>
      <c r="LC4" s="44"/>
      <c r="LD4" s="44"/>
      <c r="LE4" s="44"/>
      <c r="LF4" s="44"/>
      <c r="LG4" s="44"/>
      <c r="LH4" s="44"/>
      <c r="LI4" s="44"/>
      <c r="LJ4" s="44"/>
      <c r="LK4" s="44"/>
      <c r="LL4" s="44"/>
      <c r="LM4" s="44"/>
      <c r="LN4" s="44"/>
      <c r="LO4" s="44"/>
      <c r="LP4" s="44"/>
      <c r="LQ4" s="44"/>
      <c r="LR4" s="44"/>
      <c r="LS4" s="44"/>
      <c r="LT4" s="44"/>
      <c r="LU4" s="44"/>
      <c r="LV4" s="44"/>
      <c r="LW4" s="44"/>
      <c r="LX4" s="44"/>
      <c r="LY4" s="44"/>
      <c r="LZ4" s="44"/>
      <c r="MA4" s="44"/>
      <c r="MB4" s="44"/>
      <c r="MC4" s="44"/>
      <c r="MD4" s="44"/>
      <c r="ME4" s="44"/>
      <c r="MF4" s="44"/>
      <c r="MG4" s="44"/>
      <c r="MH4" s="44"/>
      <c r="MI4" s="44"/>
      <c r="MJ4" s="44"/>
      <c r="MK4" s="44"/>
      <c r="ML4" s="44"/>
      <c r="MM4" s="44"/>
      <c r="MN4" s="44"/>
      <c r="MO4" s="44"/>
      <c r="MP4" s="44"/>
      <c r="MQ4" s="44"/>
      <c r="MR4" s="44"/>
      <c r="MS4" s="44"/>
      <c r="MT4" s="44"/>
      <c r="MU4" s="44"/>
      <c r="MV4" s="44"/>
      <c r="MW4" s="44"/>
      <c r="MX4" s="44"/>
      <c r="MY4" s="44"/>
      <c r="MZ4" s="44"/>
      <c r="NA4" s="44"/>
      <c r="NB4" s="44"/>
      <c r="NC4" s="44"/>
      <c r="ND4" s="44"/>
      <c r="NE4" s="44"/>
      <c r="NF4" s="44"/>
      <c r="NG4" s="44"/>
      <c r="NH4" s="44"/>
      <c r="NI4" s="44"/>
      <c r="NJ4" s="44"/>
      <c r="NK4" s="44"/>
      <c r="NL4" s="44"/>
      <c r="NM4" s="44"/>
      <c r="NN4" s="44"/>
      <c r="NO4" s="44"/>
      <c r="NP4" s="44"/>
      <c r="NQ4" s="44"/>
      <c r="NR4" s="44"/>
      <c r="NS4" s="44"/>
      <c r="NT4" s="44"/>
      <c r="NU4" s="44"/>
      <c r="NV4" s="44"/>
      <c r="NW4" s="44"/>
      <c r="NX4" s="44"/>
      <c r="NY4" s="44"/>
      <c r="NZ4" s="44"/>
      <c r="OA4" s="44"/>
      <c r="OB4" s="44"/>
      <c r="OC4" s="44"/>
      <c r="OD4" s="44"/>
      <c r="OE4" s="44"/>
      <c r="OF4" s="44"/>
      <c r="OG4" s="44"/>
      <c r="OH4" s="44"/>
      <c r="OI4" s="44"/>
      <c r="OJ4" s="44"/>
      <c r="OK4" s="44"/>
      <c r="OL4" s="44"/>
      <c r="OM4" s="44"/>
      <c r="ON4" s="44"/>
      <c r="OO4" s="44"/>
      <c r="OP4" s="44"/>
      <c r="OQ4" s="44"/>
      <c r="OR4" s="44"/>
      <c r="OS4" s="44"/>
      <c r="OT4" s="44"/>
      <c r="OU4" s="44"/>
      <c r="OV4" s="44"/>
      <c r="OW4" s="44"/>
      <c r="OX4" s="44"/>
      <c r="OY4" s="44"/>
      <c r="OZ4" s="44"/>
      <c r="PA4" s="44"/>
      <c r="PB4" s="44"/>
      <c r="PC4" s="44"/>
      <c r="PD4" s="44"/>
      <c r="PE4" s="44"/>
      <c r="PF4" s="44"/>
      <c r="PG4" s="44"/>
      <c r="PH4" s="44"/>
      <c r="PI4" s="44"/>
      <c r="PJ4" s="44"/>
      <c r="PK4" s="44"/>
      <c r="PL4" s="44"/>
      <c r="PM4" s="44"/>
      <c r="PN4" s="44"/>
      <c r="PO4" s="44"/>
      <c r="PP4" s="44"/>
      <c r="PQ4" s="44"/>
      <c r="PR4" s="44"/>
      <c r="PS4" s="44"/>
      <c r="PT4" s="44"/>
      <c r="PU4" s="44"/>
      <c r="PV4" s="44"/>
      <c r="PW4" s="44"/>
      <c r="PX4" s="44"/>
      <c r="PY4" s="44"/>
      <c r="PZ4" s="44"/>
      <c r="QA4" s="44"/>
      <c r="QB4" s="44"/>
      <c r="QC4" s="44"/>
      <c r="QD4" s="44"/>
      <c r="QE4" s="44"/>
      <c r="QF4" s="44"/>
      <c r="QG4" s="44"/>
      <c r="QH4" s="44"/>
      <c r="QI4" s="44"/>
      <c r="QJ4" s="44"/>
      <c r="QK4" s="44"/>
      <c r="QL4" s="44"/>
      <c r="QM4" s="44"/>
      <c r="QN4" s="44"/>
      <c r="QO4" s="44"/>
      <c r="QP4" s="44"/>
      <c r="QQ4" s="44"/>
      <c r="QR4" s="44"/>
      <c r="QS4" s="44"/>
      <c r="QT4" s="44"/>
      <c r="QU4" s="44"/>
      <c r="QV4" s="44"/>
      <c r="QW4" s="44"/>
      <c r="QX4" s="44"/>
      <c r="QY4" s="44"/>
      <c r="QZ4" s="44"/>
      <c r="RA4" s="44"/>
      <c r="RB4" s="44"/>
      <c r="RC4" s="44"/>
      <c r="RD4" s="44"/>
      <c r="RE4" s="44"/>
      <c r="RF4" s="44"/>
      <c r="RG4" s="44"/>
      <c r="RH4" s="44"/>
      <c r="RI4" s="44"/>
      <c r="RJ4" s="44"/>
      <c r="RK4" s="44"/>
      <c r="RL4" s="44"/>
      <c r="RM4" s="44"/>
      <c r="RN4" s="44"/>
      <c r="RO4" s="44"/>
      <c r="RP4" s="44"/>
      <c r="RQ4" s="44"/>
      <c r="RR4" s="44"/>
      <c r="RS4" s="44"/>
      <c r="RT4" s="44"/>
      <c r="RU4" s="44"/>
      <c r="RV4" s="44"/>
      <c r="RW4" s="44"/>
      <c r="RX4" s="44"/>
      <c r="RY4" s="44"/>
      <c r="RZ4" s="44"/>
      <c r="SA4" s="44"/>
      <c r="SB4" s="44"/>
      <c r="SC4" s="44"/>
      <c r="SD4" s="44"/>
      <c r="SE4" s="44"/>
      <c r="SF4" s="44"/>
      <c r="SG4" s="44"/>
      <c r="SH4" s="44"/>
      <c r="SI4" s="44"/>
      <c r="SJ4" s="44"/>
      <c r="SK4" s="44"/>
      <c r="SL4" s="44"/>
      <c r="SM4" s="44"/>
      <c r="SN4" s="44"/>
      <c r="SO4" s="44"/>
      <c r="SP4" s="44"/>
      <c r="SQ4" s="44"/>
      <c r="SR4" s="44"/>
      <c r="SS4" s="44"/>
      <c r="ST4" s="44"/>
      <c r="SU4" s="44"/>
      <c r="SV4" s="44"/>
      <c r="SW4" s="44"/>
      <c r="SX4" s="44"/>
      <c r="SY4" s="44"/>
      <c r="SZ4" s="44"/>
      <c r="TA4" s="44"/>
      <c r="TB4" s="44"/>
      <c r="TC4" s="44"/>
      <c r="TD4" s="44"/>
      <c r="TE4" s="44"/>
      <c r="TF4" s="44"/>
      <c r="TG4" s="44"/>
      <c r="TH4" s="44"/>
      <c r="TI4" s="44"/>
      <c r="TJ4" s="44"/>
      <c r="TK4" s="44"/>
      <c r="TL4" s="44"/>
      <c r="TM4" s="44"/>
      <c r="TN4" s="44"/>
      <c r="TO4" s="44"/>
      <c r="TP4" s="44"/>
      <c r="TQ4" s="44"/>
      <c r="TR4" s="44"/>
      <c r="TS4" s="44"/>
      <c r="TT4" s="44"/>
      <c r="TU4" s="44"/>
      <c r="TV4" s="44"/>
      <c r="TW4" s="44"/>
      <c r="TX4" s="44"/>
      <c r="TY4" s="44"/>
      <c r="TZ4" s="44"/>
      <c r="UA4" s="44"/>
      <c r="UB4" s="44"/>
      <c r="UC4" s="44"/>
      <c r="UD4" s="44"/>
      <c r="UE4" s="44"/>
      <c r="UF4" s="44"/>
      <c r="UG4" s="44"/>
      <c r="UH4" s="44"/>
      <c r="UI4" s="44"/>
      <c r="UJ4" s="44"/>
      <c r="UK4" s="44"/>
      <c r="UL4" s="44"/>
      <c r="UM4" s="44"/>
      <c r="UN4" s="44"/>
      <c r="UO4" s="44"/>
      <c r="UP4" s="44"/>
      <c r="UQ4" s="44"/>
      <c r="UR4" s="44"/>
      <c r="US4" s="44"/>
      <c r="UT4" s="44"/>
      <c r="UU4" s="44"/>
      <c r="UV4" s="44"/>
      <c r="UW4" s="44"/>
      <c r="UX4" s="44"/>
      <c r="UY4" s="44"/>
      <c r="UZ4" s="44"/>
      <c r="VA4" s="44"/>
      <c r="VB4" s="44"/>
      <c r="VC4" s="44"/>
      <c r="VD4" s="44"/>
      <c r="VE4" s="44"/>
      <c r="VF4" s="44"/>
      <c r="VG4" s="44"/>
      <c r="VH4" s="44"/>
      <c r="VI4" s="44"/>
      <c r="VJ4" s="44"/>
      <c r="VK4" s="44"/>
      <c r="VL4" s="44"/>
      <c r="VM4" s="44"/>
      <c r="VN4" s="44"/>
      <c r="VO4" s="44"/>
      <c r="VP4" s="44"/>
      <c r="VQ4" s="44"/>
      <c r="VR4" s="44"/>
      <c r="VS4" s="44"/>
      <c r="VT4" s="44"/>
      <c r="VU4" s="44"/>
      <c r="VV4" s="44"/>
      <c r="VW4" s="44"/>
      <c r="VX4" s="44"/>
      <c r="VY4" s="44"/>
      <c r="VZ4" s="44"/>
      <c r="WA4" s="44"/>
      <c r="WB4" s="44"/>
      <c r="WC4" s="44"/>
      <c r="WD4" s="44"/>
      <c r="WE4" s="44"/>
      <c r="WF4" s="44"/>
      <c r="WG4" s="44"/>
      <c r="WH4" s="44"/>
      <c r="WI4" s="44"/>
      <c r="WJ4" s="44"/>
      <c r="WK4" s="44"/>
      <c r="WL4" s="44"/>
      <c r="WM4" s="44"/>
      <c r="WN4" s="44"/>
      <c r="WO4" s="44"/>
      <c r="WP4" s="44"/>
      <c r="WQ4" s="44"/>
      <c r="WR4" s="44"/>
      <c r="WS4" s="44"/>
      <c r="WT4" s="44"/>
      <c r="WU4" s="44"/>
      <c r="WV4" s="44"/>
      <c r="WW4" s="44"/>
      <c r="WX4" s="44"/>
      <c r="WY4" s="44"/>
      <c r="WZ4" s="44"/>
      <c r="XA4" s="44"/>
      <c r="XB4" s="44"/>
      <c r="XC4" s="44"/>
      <c r="XD4" s="44"/>
      <c r="XE4" s="44"/>
      <c r="XF4" s="44"/>
      <c r="XG4" s="44"/>
      <c r="XH4" s="44"/>
      <c r="XI4" s="44"/>
      <c r="XJ4" s="44"/>
      <c r="XK4" s="44"/>
      <c r="XL4" s="44"/>
      <c r="XM4" s="44"/>
      <c r="XN4" s="44"/>
      <c r="XO4" s="44"/>
      <c r="XP4" s="44"/>
      <c r="XQ4" s="44"/>
      <c r="XR4" s="44"/>
      <c r="XS4" s="44"/>
      <c r="XT4" s="44"/>
      <c r="XU4" s="44"/>
      <c r="XV4" s="44"/>
      <c r="XW4" s="44"/>
      <c r="XX4" s="44"/>
      <c r="XY4" s="44"/>
      <c r="XZ4" s="44"/>
      <c r="YA4" s="44"/>
      <c r="YB4" s="44"/>
      <c r="YC4" s="44"/>
      <c r="YD4" s="44"/>
      <c r="YE4" s="44"/>
      <c r="YF4" s="44"/>
      <c r="YG4" s="44"/>
      <c r="YH4" s="44"/>
      <c r="YI4" s="44"/>
      <c r="YJ4" s="44"/>
      <c r="YK4" s="44"/>
      <c r="YL4" s="44"/>
      <c r="YM4" s="44"/>
      <c r="YN4" s="44"/>
      <c r="YO4" s="44"/>
      <c r="YP4" s="44"/>
      <c r="YQ4" s="44"/>
      <c r="YR4" s="44"/>
      <c r="YS4" s="44"/>
      <c r="YT4" s="44"/>
      <c r="YU4" s="44"/>
      <c r="YV4" s="44"/>
      <c r="YW4" s="44"/>
      <c r="YX4" s="44"/>
      <c r="YY4" s="44"/>
      <c r="YZ4" s="44"/>
      <c r="ZA4" s="44"/>
      <c r="ZB4" s="44"/>
      <c r="ZC4" s="44"/>
      <c r="ZD4" s="44"/>
      <c r="ZE4" s="44"/>
      <c r="ZF4" s="44"/>
      <c r="ZG4" s="44"/>
      <c r="ZH4" s="44"/>
      <c r="ZI4" s="44"/>
      <c r="ZJ4" s="44"/>
      <c r="ZK4" s="44"/>
      <c r="ZL4" s="44"/>
      <c r="ZM4" s="44"/>
      <c r="ZN4" s="44"/>
      <c r="ZO4" s="44"/>
      <c r="ZP4" s="44"/>
      <c r="ZQ4" s="44"/>
      <c r="ZR4" s="44"/>
      <c r="ZS4" s="44"/>
      <c r="ZT4" s="44"/>
      <c r="ZU4" s="44"/>
      <c r="ZV4" s="44"/>
      <c r="ZW4" s="44"/>
      <c r="ZX4" s="44"/>
      <c r="ZY4" s="44"/>
      <c r="ZZ4" s="44"/>
      <c r="AAA4" s="44"/>
      <c r="AAB4" s="44"/>
      <c r="AAC4" s="44"/>
      <c r="AAD4" s="44"/>
      <c r="AAE4" s="44"/>
      <c r="AAF4" s="44"/>
      <c r="AAG4" s="44"/>
      <c r="AAH4" s="44"/>
      <c r="AAI4" s="44"/>
      <c r="AAJ4" s="44"/>
      <c r="AAK4" s="44"/>
      <c r="AAL4" s="44"/>
      <c r="AAM4" s="44"/>
      <c r="AAN4" s="44"/>
      <c r="AAO4" s="44"/>
      <c r="AAP4" s="44"/>
      <c r="AAQ4" s="44"/>
      <c r="AAR4" s="44"/>
      <c r="AAS4" s="44"/>
      <c r="AAT4" s="44"/>
      <c r="AAU4" s="44"/>
      <c r="AAV4" s="44"/>
      <c r="AAW4" s="44"/>
      <c r="AAX4" s="44"/>
      <c r="AAY4" s="44"/>
      <c r="AAZ4" s="44"/>
      <c r="ABA4" s="44"/>
      <c r="ABB4" s="44"/>
      <c r="ABC4" s="44"/>
      <c r="ABD4" s="44"/>
      <c r="ABE4" s="44"/>
      <c r="ABF4" s="44"/>
      <c r="ABG4" s="44"/>
      <c r="ABH4" s="44"/>
      <c r="ABI4" s="44"/>
      <c r="ABJ4" s="44"/>
      <c r="ABK4" s="44"/>
      <c r="ABL4" s="44"/>
      <c r="ABM4" s="44"/>
      <c r="ABN4" s="44"/>
      <c r="ABO4" s="44"/>
      <c r="ABP4" s="44"/>
      <c r="ABQ4" s="44"/>
      <c r="ABR4" s="44"/>
      <c r="ABS4" s="44"/>
      <c r="ABT4" s="44"/>
      <c r="ABU4" s="44"/>
      <c r="ABV4" s="44"/>
      <c r="ABW4" s="44"/>
      <c r="ABX4" s="44"/>
      <c r="ABY4" s="44"/>
      <c r="ABZ4" s="44"/>
      <c r="ACA4" s="44"/>
      <c r="ACB4" s="44"/>
      <c r="ACC4" s="44"/>
      <c r="ACD4" s="44"/>
      <c r="ACE4" s="44"/>
      <c r="ACF4" s="44"/>
      <c r="ACG4" s="44"/>
      <c r="ACH4" s="44"/>
      <c r="ACI4" s="44"/>
      <c r="ACJ4" s="44"/>
      <c r="ACK4" s="44"/>
      <c r="ACL4" s="44"/>
      <c r="ACM4" s="44"/>
      <c r="ACN4" s="44"/>
      <c r="ACO4" s="44"/>
      <c r="ACP4" s="44"/>
      <c r="ACQ4" s="44"/>
      <c r="ACR4" s="44"/>
      <c r="ACS4" s="44"/>
      <c r="ACT4" s="44"/>
      <c r="ACU4" s="44"/>
      <c r="ACV4" s="44"/>
      <c r="ACW4" s="44"/>
      <c r="ACX4" s="44"/>
      <c r="ACY4" s="44"/>
      <c r="ACZ4" s="44"/>
      <c r="ADA4" s="44"/>
      <c r="ADB4" s="44"/>
      <c r="ADC4" s="44"/>
      <c r="ADD4" s="44"/>
      <c r="ADE4" s="44"/>
      <c r="ADF4" s="44"/>
      <c r="ADG4" s="44"/>
      <c r="ADH4" s="44"/>
      <c r="ADI4" s="44"/>
      <c r="ADJ4" s="44"/>
      <c r="ADK4" s="44"/>
      <c r="ADL4" s="44"/>
      <c r="ADM4" s="44"/>
      <c r="ADN4" s="44"/>
      <c r="ADO4" s="44"/>
      <c r="ADP4" s="44"/>
      <c r="ADQ4" s="44"/>
      <c r="ADR4" s="44"/>
      <c r="ADS4" s="44"/>
      <c r="ADT4" s="44"/>
      <c r="ADU4" s="44"/>
      <c r="ADV4" s="44"/>
      <c r="ADW4" s="44"/>
      <c r="ADX4" s="44"/>
      <c r="ADY4" s="44"/>
      <c r="ADZ4" s="44"/>
      <c r="AEA4" s="44"/>
      <c r="AEB4" s="44"/>
      <c r="AEC4" s="44"/>
      <c r="AED4" s="44"/>
      <c r="AEE4" s="44"/>
      <c r="AEF4" s="44"/>
      <c r="AEG4" s="44"/>
      <c r="AEH4" s="44"/>
      <c r="AEI4" s="44"/>
      <c r="AEJ4" s="44"/>
      <c r="AEK4" s="44"/>
      <c r="AEL4" s="44"/>
      <c r="AEM4" s="44"/>
      <c r="AEN4" s="44"/>
      <c r="AEO4" s="44"/>
      <c r="AEP4" s="44"/>
      <c r="AEQ4" s="44"/>
      <c r="AER4" s="44"/>
      <c r="AES4" s="44"/>
      <c r="AET4" s="44"/>
      <c r="AEU4" s="44"/>
      <c r="AEV4" s="44"/>
      <c r="AEW4" s="44"/>
      <c r="AEX4" s="44"/>
      <c r="AEY4" s="44"/>
      <c r="AEZ4" s="44"/>
      <c r="AFA4" s="44"/>
      <c r="AFB4" s="44"/>
      <c r="AFC4" s="44"/>
      <c r="AFD4" s="44"/>
      <c r="AFE4" s="44"/>
      <c r="AFF4" s="44"/>
      <c r="AFG4" s="44"/>
      <c r="AFH4" s="44"/>
      <c r="AFI4" s="44"/>
      <c r="AFJ4" s="44"/>
      <c r="AFK4" s="44"/>
      <c r="AFL4" s="44"/>
      <c r="AFM4" s="44"/>
      <c r="AFN4" s="44"/>
      <c r="AFO4" s="44"/>
      <c r="AFP4" s="44"/>
      <c r="AFQ4" s="44"/>
      <c r="AFR4" s="44"/>
      <c r="AFS4" s="44"/>
      <c r="AFT4" s="44"/>
      <c r="AFU4" s="44"/>
      <c r="AFV4" s="44"/>
      <c r="AFW4" s="44"/>
      <c r="AFX4" s="44"/>
      <c r="AFY4" s="44"/>
      <c r="AFZ4" s="44"/>
      <c r="AGA4" s="44"/>
      <c r="AGB4" s="44"/>
      <c r="AGC4" s="44"/>
      <c r="AGD4" s="44"/>
      <c r="AGE4" s="44"/>
      <c r="AGF4" s="44"/>
      <c r="AGG4" s="44"/>
      <c r="AGH4" s="44"/>
      <c r="AGI4" s="44"/>
      <c r="AGJ4" s="44"/>
      <c r="AGK4" s="44"/>
      <c r="AGL4" s="44"/>
      <c r="AGM4" s="44"/>
      <c r="AGN4" s="44"/>
      <c r="AGO4" s="44"/>
      <c r="AGP4" s="44"/>
      <c r="AGQ4" s="44"/>
      <c r="AGR4" s="44"/>
      <c r="AGS4" s="44"/>
      <c r="AGT4" s="44"/>
      <c r="AGU4" s="44"/>
      <c r="AGV4" s="44"/>
      <c r="AGW4" s="44"/>
      <c r="AGX4" s="44"/>
      <c r="AGY4" s="44"/>
      <c r="AGZ4" s="44"/>
      <c r="AHA4" s="44"/>
      <c r="AHB4" s="44"/>
      <c r="AHC4" s="44"/>
      <c r="AHD4" s="44"/>
      <c r="AHE4" s="44"/>
      <c r="AHF4" s="44"/>
      <c r="AHG4" s="44"/>
      <c r="AHH4" s="44"/>
      <c r="AHI4" s="44"/>
      <c r="AHJ4" s="44"/>
      <c r="AHK4" s="44"/>
      <c r="AHL4" s="44"/>
      <c r="AHM4" s="44"/>
      <c r="AHN4" s="44"/>
      <c r="AHO4" s="44"/>
      <c r="AHP4" s="44"/>
      <c r="AHQ4" s="44"/>
      <c r="AHR4" s="44"/>
      <c r="AHS4" s="44"/>
      <c r="AHT4" s="44"/>
      <c r="AHU4" s="44"/>
      <c r="AHV4" s="44"/>
      <c r="AHW4" s="44"/>
      <c r="AHX4" s="44"/>
      <c r="AHY4" s="44"/>
      <c r="AHZ4" s="44"/>
      <c r="AIA4" s="44"/>
      <c r="AIB4" s="44"/>
      <c r="AIC4" s="44"/>
      <c r="AID4" s="44"/>
      <c r="AIE4" s="44"/>
      <c r="AIF4" s="44"/>
      <c r="AIG4" s="44"/>
      <c r="AIH4" s="44"/>
      <c r="AII4" s="44"/>
      <c r="AIJ4" s="44"/>
      <c r="AIK4" s="44"/>
      <c r="AIL4" s="44"/>
      <c r="AIM4" s="44"/>
      <c r="AIN4" s="44"/>
      <c r="AIO4" s="44"/>
      <c r="AIP4" s="44"/>
      <c r="AIQ4" s="44"/>
      <c r="AIR4" s="44"/>
      <c r="AIS4" s="44"/>
      <c r="AIT4" s="44"/>
      <c r="AIU4" s="44"/>
      <c r="AIV4" s="44"/>
      <c r="AIW4" s="44"/>
      <c r="AIX4" s="44"/>
      <c r="AIY4" s="44"/>
      <c r="AIZ4" s="44"/>
      <c r="AJA4" s="44"/>
      <c r="AJB4" s="44"/>
      <c r="AJC4" s="44"/>
      <c r="AJD4" s="44"/>
      <c r="AJE4" s="44"/>
      <c r="AJF4" s="44"/>
      <c r="AJG4" s="44"/>
      <c r="AJH4" s="44"/>
      <c r="AJI4" s="44"/>
      <c r="AJJ4" s="44"/>
      <c r="AJK4" s="44"/>
      <c r="AJL4" s="44"/>
      <c r="AJM4" s="44"/>
      <c r="AJN4" s="44"/>
      <c r="AJO4" s="44"/>
      <c r="AJP4" s="44"/>
      <c r="AJQ4" s="44"/>
      <c r="AJR4" s="44"/>
      <c r="AJS4" s="44"/>
      <c r="AJT4" s="44"/>
      <c r="AJU4" s="44"/>
      <c r="AJV4" s="44"/>
      <c r="AJW4" s="44"/>
      <c r="AJX4" s="44"/>
      <c r="AJY4" s="44"/>
      <c r="AJZ4" s="44"/>
      <c r="AKA4" s="44"/>
      <c r="AKB4" s="44"/>
      <c r="AKC4" s="44"/>
      <c r="AKD4" s="44"/>
      <c r="AKE4" s="44"/>
      <c r="AKF4" s="44"/>
      <c r="AKG4" s="44"/>
      <c r="AKH4" s="44"/>
      <c r="AKI4" s="44"/>
      <c r="AKJ4" s="44"/>
      <c r="AKK4" s="44"/>
      <c r="AKL4" s="44"/>
      <c r="AKM4" s="44"/>
      <c r="AKN4" s="44"/>
      <c r="AKO4" s="44"/>
      <c r="AKP4" s="44"/>
      <c r="AKQ4" s="44"/>
      <c r="AKR4" s="44"/>
      <c r="AKS4" s="44"/>
      <c r="AKT4" s="44"/>
      <c r="AKU4" s="44"/>
      <c r="AKV4" s="44"/>
      <c r="AKW4" s="44"/>
      <c r="AKX4" s="44"/>
      <c r="AKY4" s="44"/>
      <c r="AKZ4" s="44"/>
      <c r="ALA4" s="44"/>
      <c r="ALB4" s="44"/>
      <c r="ALC4" s="44"/>
      <c r="ALD4" s="44"/>
      <c r="ALE4" s="44"/>
      <c r="ALF4" s="44"/>
      <c r="ALG4" s="44"/>
      <c r="ALH4" s="44"/>
      <c r="ALI4" s="44"/>
      <c r="ALJ4" s="44"/>
      <c r="ALK4" s="44"/>
      <c r="ALL4" s="44"/>
      <c r="ALM4" s="44"/>
      <c r="ALN4" s="44"/>
      <c r="ALO4" s="44"/>
      <c r="ALP4" s="44"/>
      <c r="ALQ4" s="44"/>
      <c r="ALR4" s="44"/>
      <c r="ALS4" s="44"/>
      <c r="ALT4" s="44"/>
      <c r="ALU4" s="44"/>
      <c r="ALV4" s="44"/>
      <c r="ALW4" s="44"/>
      <c r="ALX4" s="44"/>
      <c r="ALY4" s="44"/>
      <c r="ALZ4" s="44"/>
      <c r="AMA4" s="44"/>
      <c r="AMB4" s="44"/>
      <c r="AMC4" s="44"/>
      <c r="AMD4" s="44"/>
      <c r="AME4" s="44"/>
      <c r="AMF4" s="44"/>
      <c r="AMG4" s="44"/>
      <c r="AMH4" s="44"/>
      <c r="AMI4" s="44"/>
      <c r="AMJ4" s="44"/>
      <c r="AMK4" s="44"/>
      <c r="AML4" s="44"/>
      <c r="AMM4" s="44"/>
      <c r="AMN4" s="44"/>
      <c r="AMO4" s="44"/>
      <c r="AMP4" s="44"/>
      <c r="AMQ4" s="44"/>
      <c r="AMR4" s="44"/>
      <c r="AMS4" s="44"/>
      <c r="AMT4" s="44"/>
      <c r="AMU4" s="44"/>
      <c r="AMV4" s="44"/>
      <c r="AMW4" s="44"/>
      <c r="AMX4" s="44"/>
      <c r="AMY4" s="44"/>
      <c r="AMZ4" s="44"/>
      <c r="ANA4" s="44"/>
      <c r="ANB4" s="44"/>
      <c r="ANC4" s="44"/>
      <c r="AND4" s="44"/>
      <c r="ANE4" s="44"/>
      <c r="ANF4" s="44"/>
      <c r="ANG4" s="44"/>
      <c r="ANH4" s="44"/>
      <c r="ANI4" s="44"/>
      <c r="ANJ4" s="44"/>
      <c r="ANK4" s="44"/>
      <c r="ANL4" s="44"/>
      <c r="ANM4" s="44"/>
      <c r="ANN4" s="44"/>
      <c r="ANO4" s="44"/>
      <c r="ANP4" s="44"/>
      <c r="ANQ4" s="44"/>
      <c r="ANR4" s="44"/>
      <c r="ANS4" s="44"/>
      <c r="ANT4" s="44"/>
      <c r="ANU4" s="44"/>
      <c r="ANV4" s="44"/>
      <c r="ANW4" s="44"/>
      <c r="ANX4" s="44"/>
      <c r="ANY4" s="44"/>
      <c r="ANZ4" s="44"/>
      <c r="AOA4" s="44"/>
      <c r="AOB4" s="44"/>
      <c r="AOC4" s="44"/>
      <c r="AOD4" s="44"/>
      <c r="AOE4" s="44"/>
      <c r="AOF4" s="44"/>
      <c r="AOG4" s="44"/>
      <c r="AOH4" s="44"/>
      <c r="AOI4" s="44"/>
      <c r="AOJ4" s="44"/>
      <c r="AOK4" s="44"/>
      <c r="AOL4" s="44"/>
      <c r="AOM4" s="44"/>
      <c r="AON4" s="44"/>
      <c r="AOO4" s="44"/>
      <c r="AOP4" s="44"/>
      <c r="AOQ4" s="44"/>
      <c r="AOR4" s="44"/>
      <c r="AOS4" s="44"/>
      <c r="AOT4" s="44"/>
      <c r="AOU4" s="44"/>
      <c r="AOV4" s="44"/>
      <c r="AOW4" s="44"/>
      <c r="AOX4" s="44"/>
      <c r="AOY4" s="44"/>
      <c r="AOZ4" s="44"/>
      <c r="APA4" s="44"/>
      <c r="APB4" s="44"/>
      <c r="APC4" s="44"/>
      <c r="APD4" s="44"/>
      <c r="APE4" s="44"/>
      <c r="APF4" s="44"/>
      <c r="APG4" s="44"/>
      <c r="APH4" s="44"/>
      <c r="API4" s="44"/>
      <c r="APJ4" s="44"/>
      <c r="APK4" s="44"/>
      <c r="APL4" s="44"/>
      <c r="APM4" s="44"/>
      <c r="APN4" s="44"/>
      <c r="APO4" s="44"/>
      <c r="APP4" s="44"/>
      <c r="APQ4" s="44"/>
      <c r="APR4" s="44"/>
      <c r="APS4" s="44"/>
      <c r="APT4" s="44"/>
      <c r="APU4" s="44"/>
      <c r="APV4" s="44"/>
      <c r="APW4" s="44"/>
      <c r="APX4" s="44"/>
      <c r="APY4" s="44"/>
      <c r="APZ4" s="44"/>
      <c r="AQA4" s="44"/>
      <c r="AQB4" s="44"/>
      <c r="AQC4" s="44"/>
      <c r="AQD4" s="44"/>
      <c r="AQE4" s="44"/>
      <c r="AQF4" s="44"/>
      <c r="AQG4" s="44"/>
      <c r="AQH4" s="44"/>
      <c r="AQI4" s="44"/>
      <c r="AQJ4" s="44"/>
      <c r="AQK4" s="44"/>
      <c r="AQL4" s="44"/>
      <c r="AQM4" s="44"/>
      <c r="AQN4" s="44"/>
      <c r="AQO4" s="44"/>
      <c r="AQP4" s="44"/>
      <c r="AQQ4" s="44"/>
      <c r="AQR4" s="44"/>
      <c r="AQS4" s="44"/>
      <c r="AQT4" s="44"/>
      <c r="AQU4" s="44"/>
      <c r="AQV4" s="44"/>
      <c r="AQW4" s="44"/>
      <c r="AQX4" s="44"/>
      <c r="AQY4" s="44"/>
      <c r="AQZ4" s="44"/>
      <c r="ARA4" s="44"/>
      <c r="ARB4" s="44"/>
      <c r="ARC4" s="44"/>
      <c r="ARD4" s="44"/>
      <c r="ARE4" s="44"/>
      <c r="ARF4" s="44"/>
      <c r="ARG4" s="44"/>
      <c r="ARH4" s="44"/>
      <c r="ARI4" s="44"/>
      <c r="ARJ4" s="44"/>
      <c r="ARK4" s="44"/>
      <c r="ARL4" s="44"/>
      <c r="ARM4" s="44"/>
      <c r="ARN4" s="44"/>
      <c r="ARO4" s="44"/>
      <c r="ARP4" s="44"/>
      <c r="ARQ4" s="44"/>
      <c r="ARR4" s="44"/>
      <c r="ARS4" s="44"/>
      <c r="ART4" s="44"/>
      <c r="ARU4" s="44"/>
      <c r="ARV4" s="44"/>
      <c r="ARW4" s="44"/>
      <c r="ARX4" s="44"/>
      <c r="ARY4" s="44"/>
      <c r="ARZ4" s="44"/>
      <c r="ASA4" s="44"/>
      <c r="ASB4" s="44"/>
      <c r="ASC4" s="44"/>
      <c r="ASD4" s="44"/>
      <c r="ASE4" s="44"/>
      <c r="ASF4" s="44"/>
      <c r="ASG4" s="44"/>
      <c r="ASH4" s="44"/>
      <c r="ASI4" s="44"/>
      <c r="ASJ4" s="44"/>
      <c r="ASK4" s="44"/>
      <c r="ASL4" s="44"/>
      <c r="ASM4" s="44"/>
      <c r="ASN4" s="44"/>
      <c r="ASO4" s="44"/>
      <c r="ASP4" s="44"/>
      <c r="ASQ4" s="44"/>
      <c r="ASR4" s="44"/>
      <c r="ASS4" s="44"/>
      <c r="AST4" s="44"/>
      <c r="ASU4" s="44"/>
      <c r="ASV4" s="44"/>
      <c r="ASW4" s="44"/>
      <c r="ASX4" s="44"/>
      <c r="ASY4" s="44"/>
      <c r="ASZ4" s="44"/>
      <c r="ATA4" s="44"/>
      <c r="ATB4" s="44"/>
      <c r="ATC4" s="44"/>
      <c r="ATD4" s="44"/>
      <c r="ATE4" s="44"/>
      <c r="ATF4" s="44"/>
      <c r="ATG4" s="44"/>
      <c r="ATH4" s="44"/>
      <c r="ATI4" s="44"/>
      <c r="ATJ4" s="44"/>
      <c r="ATK4" s="44"/>
      <c r="ATL4" s="44"/>
      <c r="ATM4" s="44"/>
      <c r="ATN4" s="44"/>
      <c r="ATO4" s="44"/>
      <c r="ATP4" s="44"/>
      <c r="ATQ4" s="44"/>
      <c r="ATR4" s="44"/>
      <c r="ATS4" s="44"/>
      <c r="ATT4" s="44"/>
      <c r="ATU4" s="44"/>
      <c r="ATV4" s="44"/>
      <c r="ATW4" s="44"/>
      <c r="ATX4" s="44"/>
      <c r="ATY4" s="44"/>
      <c r="ATZ4" s="44"/>
      <c r="AUA4" s="44"/>
      <c r="AUB4" s="44"/>
      <c r="AUC4" s="44"/>
      <c r="AUD4" s="44"/>
      <c r="AUE4" s="44"/>
      <c r="AUF4" s="44"/>
      <c r="AUG4" s="44"/>
      <c r="AUH4" s="44"/>
      <c r="AUI4" s="44"/>
      <c r="AUJ4" s="44"/>
      <c r="AUK4" s="44"/>
      <c r="AUL4" s="44"/>
      <c r="AUM4" s="44"/>
      <c r="AUN4" s="44"/>
      <c r="AUO4" s="44"/>
      <c r="AUP4" s="44"/>
      <c r="AUQ4" s="44"/>
      <c r="AUR4" s="44"/>
      <c r="AUS4" s="44"/>
      <c r="AUT4" s="44"/>
      <c r="AUU4" s="44"/>
      <c r="AUV4" s="44"/>
      <c r="AUW4" s="44"/>
      <c r="AUX4" s="44"/>
      <c r="AUY4" s="44"/>
      <c r="AUZ4" s="44"/>
      <c r="AVA4" s="44"/>
      <c r="AVB4" s="44"/>
      <c r="AVC4" s="44"/>
      <c r="AVD4" s="44"/>
      <c r="AVE4" s="44"/>
      <c r="AVF4" s="44"/>
      <c r="AVG4" s="44"/>
      <c r="AVH4" s="44"/>
      <c r="AVI4" s="44"/>
      <c r="AVJ4" s="44"/>
      <c r="AVK4" s="44"/>
      <c r="AVL4" s="44"/>
      <c r="AVM4" s="44"/>
      <c r="AVN4" s="44"/>
      <c r="AVO4" s="44"/>
      <c r="AVP4" s="44"/>
      <c r="AVQ4" s="44"/>
      <c r="AVR4" s="44"/>
      <c r="AVS4" s="44"/>
      <c r="AVT4" s="44"/>
      <c r="AVU4" s="44"/>
      <c r="AVV4" s="44"/>
      <c r="AVW4" s="44"/>
      <c r="AVX4" s="44"/>
      <c r="AVY4" s="44"/>
      <c r="AVZ4" s="44"/>
      <c r="AWA4" s="44"/>
      <c r="AWB4" s="44"/>
      <c r="AWC4" s="44"/>
      <c r="AWD4" s="44"/>
      <c r="AWE4" s="44"/>
      <c r="AWF4" s="44"/>
      <c r="AWG4" s="44"/>
      <c r="AWH4" s="44"/>
      <c r="AWI4" s="44"/>
      <c r="AWJ4" s="44"/>
      <c r="AWK4" s="44"/>
      <c r="AWL4" s="44"/>
      <c r="AWM4" s="44"/>
      <c r="AWN4" s="44"/>
      <c r="AWO4" s="44"/>
      <c r="AWP4" s="44"/>
      <c r="AWQ4" s="44"/>
      <c r="AWR4" s="44"/>
      <c r="AWS4" s="44"/>
      <c r="AWT4" s="44"/>
      <c r="AWU4" s="44"/>
      <c r="AWV4" s="44"/>
      <c r="AWW4" s="44"/>
      <c r="AWX4" s="44"/>
      <c r="AWY4" s="44"/>
      <c r="AWZ4" s="44"/>
      <c r="AXA4" s="44"/>
      <c r="AXB4" s="44"/>
      <c r="AXC4" s="44"/>
      <c r="AXD4" s="44"/>
      <c r="AXE4" s="44"/>
      <c r="AXF4" s="44"/>
      <c r="AXG4" s="44"/>
      <c r="AXH4" s="44"/>
      <c r="AXI4" s="44"/>
      <c r="AXJ4" s="44"/>
      <c r="AXK4" s="44"/>
      <c r="AXL4" s="44"/>
      <c r="AXM4" s="44"/>
      <c r="AXN4" s="44"/>
      <c r="AXO4" s="44"/>
      <c r="AXP4" s="44"/>
      <c r="AXQ4" s="44"/>
      <c r="AXR4" s="44"/>
      <c r="AXS4" s="44"/>
      <c r="AXT4" s="44"/>
      <c r="AXU4" s="44"/>
      <c r="AXV4" s="44"/>
      <c r="AXW4" s="44"/>
      <c r="AXX4" s="44"/>
      <c r="AXY4" s="44"/>
      <c r="AXZ4" s="44"/>
      <c r="AYA4" s="44"/>
      <c r="AYB4" s="44"/>
      <c r="AYC4" s="44"/>
      <c r="AYD4" s="44"/>
      <c r="AYE4" s="44"/>
      <c r="AYF4" s="44"/>
      <c r="AYG4" s="44"/>
      <c r="AYH4" s="44"/>
      <c r="AYI4" s="44"/>
      <c r="AYJ4" s="44"/>
      <c r="AYK4" s="44"/>
      <c r="AYL4" s="44"/>
      <c r="AYM4" s="44"/>
      <c r="AYN4" s="44"/>
      <c r="AYO4" s="44"/>
      <c r="AYP4" s="44"/>
      <c r="AYQ4" s="44"/>
      <c r="AYR4" s="44"/>
      <c r="AYS4" s="44"/>
      <c r="AYT4" s="44"/>
      <c r="AYU4" s="44"/>
      <c r="AYV4" s="44"/>
      <c r="AYW4" s="44"/>
      <c r="AYX4" s="44"/>
      <c r="AYY4" s="44"/>
      <c r="AYZ4" s="44"/>
      <c r="AZA4" s="44"/>
      <c r="AZB4" s="44"/>
      <c r="AZC4" s="44"/>
      <c r="AZD4" s="44"/>
      <c r="AZE4" s="44"/>
      <c r="AZF4" s="44"/>
      <c r="AZG4" s="44"/>
      <c r="AZH4" s="44"/>
      <c r="AZI4" s="44"/>
      <c r="AZJ4" s="44"/>
      <c r="AZK4" s="44"/>
      <c r="AZL4" s="44"/>
      <c r="AZM4" s="44"/>
      <c r="AZN4" s="44"/>
      <c r="AZO4" s="44"/>
      <c r="AZP4" s="44"/>
      <c r="AZQ4" s="44"/>
      <c r="AZR4" s="44"/>
      <c r="AZS4" s="44"/>
      <c r="AZT4" s="44"/>
      <c r="AZU4" s="44"/>
      <c r="AZV4" s="44"/>
      <c r="AZW4" s="44"/>
      <c r="AZX4" s="44"/>
      <c r="AZY4" s="44"/>
      <c r="AZZ4" s="44"/>
      <c r="BAA4" s="44"/>
      <c r="BAB4" s="44"/>
      <c r="BAC4" s="44"/>
      <c r="BAD4" s="44"/>
      <c r="BAE4" s="44"/>
      <c r="BAF4" s="44"/>
      <c r="BAG4" s="44"/>
      <c r="BAH4" s="44"/>
      <c r="BAI4" s="44"/>
      <c r="BAJ4" s="44"/>
      <c r="BAK4" s="44"/>
      <c r="BAL4" s="44"/>
      <c r="BAM4" s="44"/>
      <c r="BAN4" s="44"/>
      <c r="BAO4" s="44"/>
      <c r="BAP4" s="44"/>
      <c r="BAQ4" s="44"/>
      <c r="BAR4" s="44"/>
      <c r="BAS4" s="44"/>
      <c r="BAT4" s="44"/>
      <c r="BAU4" s="44"/>
      <c r="BAV4" s="44"/>
      <c r="BAW4" s="44"/>
      <c r="BAX4" s="44"/>
      <c r="BAY4" s="44"/>
      <c r="BAZ4" s="44"/>
      <c r="BBA4" s="44"/>
      <c r="BBB4" s="44"/>
      <c r="BBC4" s="44"/>
      <c r="BBD4" s="44"/>
      <c r="BBE4" s="44"/>
      <c r="BBF4" s="44"/>
      <c r="BBG4" s="44"/>
      <c r="BBH4" s="44"/>
      <c r="BBI4" s="44"/>
      <c r="BBJ4" s="44"/>
      <c r="BBK4" s="44"/>
      <c r="BBL4" s="44"/>
      <c r="BBM4" s="44"/>
      <c r="BBN4" s="44"/>
      <c r="BBO4" s="44"/>
      <c r="BBP4" s="44"/>
      <c r="BBQ4" s="44"/>
      <c r="BBR4" s="44"/>
      <c r="BBS4" s="44"/>
      <c r="BBT4" s="44"/>
      <c r="BBU4" s="44"/>
      <c r="BBV4" s="44"/>
      <c r="BBW4" s="44"/>
      <c r="BBX4" s="44"/>
      <c r="BBY4" s="44"/>
      <c r="BBZ4" s="44"/>
      <c r="BCA4" s="44"/>
      <c r="BCB4" s="44"/>
      <c r="BCC4" s="44"/>
      <c r="BCD4" s="44"/>
      <c r="BCE4" s="44"/>
      <c r="BCF4" s="44"/>
      <c r="BCG4" s="44"/>
      <c r="BCH4" s="44"/>
      <c r="BCI4" s="44"/>
      <c r="BCJ4" s="44"/>
      <c r="BCK4" s="44"/>
      <c r="BCL4" s="44"/>
      <c r="BCM4" s="44"/>
      <c r="BCN4" s="44"/>
      <c r="BCO4" s="44"/>
      <c r="BCP4" s="44"/>
      <c r="BCQ4" s="44"/>
      <c r="BCR4" s="44"/>
      <c r="BCS4" s="44"/>
      <c r="BCT4" s="44"/>
      <c r="BCU4" s="44"/>
      <c r="BCV4" s="44"/>
      <c r="BCW4" s="44"/>
      <c r="BCX4" s="44"/>
      <c r="BCY4" s="44"/>
      <c r="BCZ4" s="44"/>
      <c r="BDA4" s="44"/>
      <c r="BDB4" s="44"/>
      <c r="BDC4" s="44"/>
      <c r="BDD4" s="44"/>
      <c r="BDE4" s="44"/>
      <c r="BDF4" s="44"/>
      <c r="BDG4" s="44"/>
      <c r="BDH4" s="44"/>
      <c r="BDI4" s="44"/>
      <c r="BDJ4" s="44"/>
      <c r="BDK4" s="44"/>
      <c r="BDL4" s="44"/>
      <c r="BDM4" s="44"/>
      <c r="BDN4" s="44"/>
      <c r="BDO4" s="44"/>
      <c r="BDP4" s="44"/>
      <c r="BDQ4" s="44"/>
      <c r="BDR4" s="44"/>
      <c r="BDS4" s="44"/>
      <c r="BDT4" s="44"/>
      <c r="BDU4" s="44"/>
      <c r="BDV4" s="44"/>
      <c r="BDW4" s="44"/>
      <c r="BDX4" s="44"/>
      <c r="BDY4" s="44"/>
      <c r="BDZ4" s="44"/>
      <c r="BEA4" s="44"/>
      <c r="BEB4" s="44"/>
      <c r="BEC4" s="44"/>
      <c r="BED4" s="44"/>
      <c r="BEE4" s="44"/>
      <c r="BEF4" s="44"/>
      <c r="BEG4" s="44"/>
      <c r="BEH4" s="44"/>
      <c r="BEI4" s="44"/>
      <c r="BEJ4" s="44"/>
      <c r="BEK4" s="44"/>
      <c r="BEL4" s="44"/>
      <c r="BEM4" s="44"/>
      <c r="BEN4" s="44"/>
      <c r="BEO4" s="44"/>
      <c r="BEP4" s="44"/>
      <c r="BEQ4" s="44"/>
      <c r="BER4" s="44"/>
      <c r="BES4" s="44"/>
      <c r="BET4" s="44"/>
      <c r="BEU4" s="44"/>
      <c r="BEV4" s="44"/>
      <c r="BEW4" s="44"/>
      <c r="BEX4" s="44"/>
      <c r="BEY4" s="44"/>
      <c r="BEZ4" s="44"/>
      <c r="BFA4" s="44"/>
      <c r="BFB4" s="44"/>
      <c r="BFC4" s="44"/>
      <c r="BFD4" s="44"/>
      <c r="BFE4" s="44"/>
      <c r="BFF4" s="44"/>
      <c r="BFG4" s="44"/>
      <c r="BFH4" s="44"/>
      <c r="BFI4" s="44"/>
      <c r="BFJ4" s="44"/>
      <c r="BFK4" s="44"/>
      <c r="BFL4" s="44"/>
      <c r="BFM4" s="44"/>
      <c r="BFN4" s="44"/>
      <c r="BFO4" s="44"/>
      <c r="BFP4" s="44"/>
      <c r="BFQ4" s="44"/>
      <c r="BFR4" s="44"/>
      <c r="BFS4" s="44"/>
      <c r="BFT4" s="44"/>
      <c r="BFU4" s="44"/>
      <c r="BFV4" s="44"/>
      <c r="BFW4" s="44"/>
      <c r="BFX4" s="44"/>
      <c r="BFY4" s="44"/>
      <c r="BFZ4" s="44"/>
      <c r="BGA4" s="44"/>
      <c r="BGB4" s="44"/>
      <c r="BGC4" s="44"/>
      <c r="BGD4" s="44"/>
      <c r="BGE4" s="44"/>
      <c r="BGF4" s="44"/>
      <c r="BGG4" s="44"/>
      <c r="BGH4" s="44"/>
      <c r="BGI4" s="44"/>
      <c r="BGJ4" s="44"/>
      <c r="BGK4" s="44"/>
      <c r="BGL4" s="44"/>
      <c r="BGM4" s="44"/>
      <c r="BGN4" s="44"/>
      <c r="BGO4" s="44"/>
      <c r="BGP4" s="44"/>
      <c r="BGQ4" s="44"/>
      <c r="BGR4" s="44"/>
      <c r="BGS4" s="44"/>
      <c r="BGT4" s="44"/>
      <c r="BGU4" s="44"/>
      <c r="BGV4" s="44"/>
      <c r="BGW4" s="44"/>
      <c r="BGX4" s="44"/>
      <c r="BGY4" s="44"/>
      <c r="BGZ4" s="44"/>
      <c r="BHA4" s="44"/>
      <c r="BHB4" s="44"/>
      <c r="BHC4" s="44"/>
      <c r="BHD4" s="44"/>
      <c r="BHE4" s="44"/>
      <c r="BHF4" s="44"/>
      <c r="BHG4" s="44"/>
      <c r="BHH4" s="44"/>
      <c r="BHI4" s="44"/>
      <c r="BHJ4" s="44"/>
      <c r="BHK4" s="44"/>
      <c r="BHL4" s="44"/>
      <c r="BHM4" s="44"/>
      <c r="BHN4" s="44"/>
      <c r="BHO4" s="44"/>
      <c r="BHP4" s="44"/>
      <c r="BHQ4" s="44"/>
      <c r="BHR4" s="44"/>
      <c r="BHS4" s="44"/>
      <c r="BHT4" s="44"/>
      <c r="BHU4" s="44"/>
      <c r="BHV4" s="44"/>
      <c r="BHW4" s="44"/>
      <c r="BHX4" s="44"/>
      <c r="BHY4" s="44"/>
      <c r="BHZ4" s="44"/>
      <c r="BIA4" s="44"/>
      <c r="BIB4" s="44"/>
      <c r="BIC4" s="44"/>
      <c r="BID4" s="44"/>
      <c r="BIE4" s="44"/>
      <c r="BIF4" s="44"/>
      <c r="BIG4" s="44"/>
      <c r="BIH4" s="44"/>
      <c r="BII4" s="44"/>
      <c r="BIJ4" s="44"/>
      <c r="BIK4" s="44"/>
      <c r="BIL4" s="44"/>
      <c r="BIM4" s="44"/>
      <c r="BIN4" s="44"/>
      <c r="BIO4" s="44"/>
      <c r="BIP4" s="44"/>
      <c r="BIQ4" s="44"/>
      <c r="BIR4" s="44"/>
      <c r="BIS4" s="44"/>
      <c r="BIT4" s="44"/>
      <c r="BIU4" s="44"/>
      <c r="BIV4" s="44"/>
      <c r="BIW4" s="44"/>
      <c r="BIX4" s="44"/>
      <c r="BIY4" s="44"/>
      <c r="BIZ4" s="44"/>
      <c r="BJA4" s="44"/>
      <c r="BJB4" s="44"/>
      <c r="BJC4" s="44"/>
      <c r="BJD4" s="44"/>
      <c r="BJE4" s="44"/>
      <c r="BJF4" s="44"/>
      <c r="BJG4" s="44"/>
      <c r="BJH4" s="44"/>
      <c r="BJI4" s="44"/>
      <c r="BJJ4" s="44"/>
      <c r="BJK4" s="44"/>
      <c r="BJL4" s="44"/>
      <c r="BJM4" s="44"/>
      <c r="BJN4" s="44"/>
      <c r="BJO4" s="44"/>
      <c r="BJP4" s="44"/>
      <c r="BJQ4" s="44"/>
      <c r="BJR4" s="44"/>
      <c r="BJS4" s="44"/>
      <c r="BJT4" s="44"/>
      <c r="BJU4" s="44"/>
      <c r="BJV4" s="44"/>
      <c r="BJW4" s="44"/>
      <c r="BJX4" s="44"/>
      <c r="BJY4" s="44"/>
      <c r="BJZ4" s="44"/>
      <c r="BKA4" s="44"/>
      <c r="BKB4" s="44"/>
      <c r="BKC4" s="44"/>
      <c r="BKD4" s="44"/>
      <c r="BKE4" s="44"/>
      <c r="BKF4" s="44"/>
      <c r="BKG4" s="44"/>
      <c r="BKH4" s="44"/>
      <c r="BKI4" s="44"/>
      <c r="BKJ4" s="44"/>
      <c r="BKK4" s="44"/>
      <c r="BKL4" s="44"/>
      <c r="BKM4" s="44"/>
      <c r="BKN4" s="44"/>
      <c r="BKO4" s="44"/>
      <c r="BKP4" s="44"/>
      <c r="BKQ4" s="44"/>
      <c r="BKR4" s="44"/>
      <c r="BKS4" s="44"/>
      <c r="BKT4" s="44"/>
      <c r="BKU4" s="44"/>
      <c r="BKV4" s="44"/>
      <c r="BKW4" s="44"/>
      <c r="BKX4" s="44"/>
      <c r="BKY4" s="44"/>
      <c r="BKZ4" s="44"/>
      <c r="BLA4" s="44"/>
      <c r="BLB4" s="44"/>
      <c r="BLC4" s="44"/>
      <c r="BLD4" s="44"/>
      <c r="BLE4" s="44"/>
      <c r="BLF4" s="44"/>
      <c r="BLG4" s="44"/>
      <c r="BLH4" s="44"/>
      <c r="BLI4" s="44"/>
      <c r="BLJ4" s="44"/>
      <c r="BLK4" s="44"/>
      <c r="BLL4" s="44"/>
      <c r="BLM4" s="44"/>
      <c r="BLN4" s="44"/>
      <c r="BLO4" s="44"/>
      <c r="BLP4" s="44"/>
      <c r="BLQ4" s="44"/>
      <c r="BLR4" s="44"/>
      <c r="BLS4" s="44"/>
      <c r="BLT4" s="44"/>
      <c r="BLU4" s="44"/>
      <c r="BLV4" s="44"/>
      <c r="BLW4" s="44"/>
      <c r="BLX4" s="44"/>
      <c r="BLY4" s="44"/>
      <c r="BLZ4" s="44"/>
      <c r="BMA4" s="44"/>
      <c r="BMB4" s="44"/>
      <c r="BMC4" s="44"/>
      <c r="BMD4" s="44"/>
      <c r="BME4" s="44"/>
      <c r="BMF4" s="44"/>
      <c r="BMG4" s="44"/>
      <c r="BMH4" s="44"/>
      <c r="BMI4" s="44"/>
      <c r="BMJ4" s="44"/>
      <c r="BMK4" s="44"/>
      <c r="BML4" s="44"/>
      <c r="BMM4" s="44"/>
      <c r="BMN4" s="44"/>
      <c r="BMO4" s="44"/>
      <c r="BMP4" s="44"/>
      <c r="BMQ4" s="44"/>
      <c r="BMR4" s="44"/>
      <c r="BMS4" s="44"/>
      <c r="BMT4" s="44"/>
      <c r="BMU4" s="44"/>
      <c r="BMV4" s="44"/>
      <c r="BMW4" s="44"/>
      <c r="BMX4" s="44"/>
      <c r="BMY4" s="44"/>
      <c r="BMZ4" s="44"/>
      <c r="BNA4" s="44"/>
      <c r="BNB4" s="44"/>
      <c r="BNC4" s="44"/>
      <c r="BND4" s="44"/>
      <c r="BNE4" s="44"/>
      <c r="BNF4" s="44"/>
      <c r="BNG4" s="44"/>
      <c r="BNH4" s="44"/>
      <c r="BNI4" s="44"/>
      <c r="BNJ4" s="44"/>
      <c r="BNK4" s="44"/>
      <c r="BNL4" s="44"/>
      <c r="BNM4" s="44"/>
      <c r="BNN4" s="44"/>
      <c r="BNO4" s="44"/>
      <c r="BNP4" s="44"/>
      <c r="BNQ4" s="44"/>
      <c r="BNR4" s="44"/>
      <c r="BNS4" s="44"/>
      <c r="BNT4" s="44"/>
      <c r="BNU4" s="44"/>
      <c r="BNV4" s="44"/>
      <c r="BNW4" s="44"/>
      <c r="BNX4" s="44"/>
      <c r="BNY4" s="44"/>
      <c r="BNZ4" s="44"/>
      <c r="BOA4" s="44"/>
      <c r="BOB4" s="44"/>
      <c r="BOC4" s="44"/>
      <c r="BOD4" s="44"/>
      <c r="BOE4" s="44"/>
      <c r="BOF4" s="44"/>
      <c r="BOG4" s="44"/>
      <c r="BOH4" s="44"/>
      <c r="BOI4" s="44"/>
      <c r="BOJ4" s="44"/>
      <c r="BOK4" s="44"/>
      <c r="BOL4" s="44"/>
      <c r="BOM4" s="44"/>
      <c r="BON4" s="44"/>
      <c r="BOO4" s="44"/>
      <c r="BOP4" s="44"/>
      <c r="BOQ4" s="44"/>
      <c r="BOR4" s="44"/>
      <c r="BOS4" s="44"/>
      <c r="BOT4" s="44"/>
      <c r="BOU4" s="44"/>
      <c r="BOV4" s="44"/>
      <c r="BOW4" s="44"/>
      <c r="BOX4" s="44"/>
      <c r="BOY4" s="44"/>
      <c r="BOZ4" s="44"/>
      <c r="BPA4" s="44"/>
      <c r="BPB4" s="44"/>
      <c r="BPC4" s="44"/>
      <c r="BPD4" s="44"/>
      <c r="BPE4" s="44"/>
      <c r="BPF4" s="44"/>
      <c r="BPG4" s="44"/>
      <c r="BPH4" s="44"/>
      <c r="BPI4" s="44"/>
      <c r="BPJ4" s="44"/>
      <c r="BPK4" s="44"/>
      <c r="BPL4" s="44"/>
      <c r="BPM4" s="44"/>
      <c r="BPN4" s="44"/>
      <c r="BPO4" s="44"/>
      <c r="BPP4" s="44"/>
      <c r="BPQ4" s="44"/>
      <c r="BPR4" s="44"/>
      <c r="BPS4" s="44"/>
      <c r="BPT4" s="44"/>
      <c r="BPU4" s="44"/>
      <c r="BPV4" s="44"/>
      <c r="BPW4" s="44"/>
      <c r="BPX4" s="44"/>
      <c r="BPY4" s="44"/>
      <c r="BPZ4" s="44"/>
      <c r="BQA4" s="44"/>
      <c r="BQB4" s="44"/>
      <c r="BQC4" s="44"/>
      <c r="BQD4" s="44"/>
      <c r="BQE4" s="44"/>
      <c r="BQF4" s="44"/>
      <c r="BQG4" s="44"/>
      <c r="BQH4" s="44"/>
      <c r="BQI4" s="44"/>
      <c r="BQJ4" s="44"/>
      <c r="BQK4" s="44"/>
      <c r="BQL4" s="44"/>
      <c r="BQM4" s="44"/>
      <c r="BQN4" s="44"/>
      <c r="BQO4" s="44"/>
      <c r="BQP4" s="44"/>
      <c r="BQQ4" s="44"/>
      <c r="BQR4" s="44"/>
      <c r="BQS4" s="44"/>
      <c r="BQT4" s="44"/>
      <c r="BQU4" s="44"/>
      <c r="BQV4" s="44"/>
      <c r="BQW4" s="44"/>
      <c r="BQX4" s="44"/>
      <c r="BQY4" s="44"/>
      <c r="BQZ4" s="44"/>
      <c r="BRA4" s="44"/>
      <c r="BRB4" s="44"/>
      <c r="BRC4" s="44"/>
      <c r="BRD4" s="44"/>
      <c r="BRE4" s="44"/>
      <c r="BRF4" s="44"/>
      <c r="BRG4" s="44"/>
      <c r="BRH4" s="44"/>
      <c r="BRI4" s="44"/>
      <c r="BRJ4" s="44"/>
      <c r="BRK4" s="44"/>
      <c r="BRL4" s="44"/>
      <c r="BRM4" s="44"/>
      <c r="BRN4" s="44"/>
      <c r="BRO4" s="44"/>
      <c r="BRP4" s="44"/>
      <c r="BRQ4" s="44"/>
      <c r="BRR4" s="44"/>
      <c r="BRS4" s="44"/>
      <c r="BRT4" s="44"/>
      <c r="BRU4" s="44"/>
      <c r="BRV4" s="44"/>
      <c r="BRW4" s="44"/>
      <c r="BRX4" s="44"/>
      <c r="BRY4" s="44"/>
      <c r="BRZ4" s="44"/>
      <c r="BSA4" s="44"/>
      <c r="BSB4" s="44"/>
      <c r="BSC4" s="44"/>
      <c r="BSD4" s="44"/>
      <c r="BSE4" s="44"/>
      <c r="BSF4" s="44"/>
      <c r="BSG4" s="44"/>
      <c r="BSH4" s="44"/>
      <c r="BSI4" s="44"/>
      <c r="BSJ4" s="44"/>
      <c r="BSK4" s="44"/>
      <c r="BSL4" s="44"/>
      <c r="BSM4" s="44"/>
      <c r="BSN4" s="44"/>
      <c r="BSO4" s="44"/>
      <c r="BSP4" s="44"/>
      <c r="BSQ4" s="44"/>
      <c r="BSR4" s="44"/>
      <c r="BSS4" s="44"/>
      <c r="BST4" s="44"/>
      <c r="BSU4" s="44"/>
      <c r="BSV4" s="44"/>
      <c r="BSW4" s="44"/>
      <c r="BSX4" s="44"/>
      <c r="BSY4" s="44"/>
      <c r="BSZ4" s="44"/>
      <c r="BTA4" s="44"/>
      <c r="BTB4" s="44"/>
      <c r="BTC4" s="44"/>
      <c r="BTD4" s="44"/>
      <c r="BTE4" s="44"/>
      <c r="BTF4" s="44"/>
      <c r="BTG4" s="44"/>
      <c r="BTH4" s="44"/>
      <c r="BTI4" s="44"/>
      <c r="BTJ4" s="44"/>
      <c r="BTK4" s="44"/>
      <c r="BTL4" s="44"/>
      <c r="BTM4" s="44"/>
      <c r="BTN4" s="44"/>
      <c r="BTO4" s="44"/>
      <c r="BTP4" s="44"/>
      <c r="BTQ4" s="44"/>
      <c r="BTR4" s="44"/>
      <c r="BTS4" s="44"/>
      <c r="BTT4" s="44"/>
      <c r="BTU4" s="44"/>
      <c r="BTV4" s="44"/>
      <c r="BTW4" s="44"/>
      <c r="BTX4" s="44"/>
      <c r="BTY4" s="44"/>
      <c r="BTZ4" s="44"/>
      <c r="BUA4" s="44"/>
      <c r="BUB4" s="44"/>
      <c r="BUC4" s="44"/>
      <c r="BUD4" s="44"/>
      <c r="BUE4" s="44"/>
      <c r="BUF4" s="44"/>
      <c r="BUG4" s="44"/>
      <c r="BUH4" s="44"/>
      <c r="BUI4" s="44"/>
      <c r="BUJ4" s="44"/>
      <c r="BUK4" s="44"/>
      <c r="BUL4" s="44"/>
      <c r="BUM4" s="44"/>
      <c r="BUN4" s="44"/>
      <c r="BUO4" s="44"/>
      <c r="BUP4" s="44"/>
      <c r="BUQ4" s="44"/>
      <c r="BUR4" s="44"/>
      <c r="BUS4" s="44"/>
      <c r="BUT4" s="44"/>
      <c r="BUU4" s="44"/>
      <c r="BUV4" s="44"/>
      <c r="BUW4" s="44"/>
      <c r="BUX4" s="44"/>
      <c r="BUY4" s="44"/>
      <c r="BUZ4" s="44"/>
      <c r="BVA4" s="44"/>
      <c r="BVB4" s="44"/>
      <c r="BVC4" s="44"/>
      <c r="BVD4" s="44"/>
      <c r="BVE4" s="44"/>
      <c r="BVF4" s="44"/>
      <c r="BVG4" s="44"/>
      <c r="BVH4" s="44"/>
      <c r="BVI4" s="44"/>
      <c r="BVJ4" s="44"/>
      <c r="BVK4" s="44"/>
      <c r="BVL4" s="44"/>
      <c r="BVM4" s="44"/>
      <c r="BVN4" s="44"/>
      <c r="BVO4" s="44"/>
      <c r="BVP4" s="44"/>
      <c r="BVQ4" s="44"/>
      <c r="BVR4" s="44"/>
      <c r="BVS4" s="44"/>
      <c r="BVT4" s="44"/>
      <c r="BVU4" s="44"/>
      <c r="BVV4" s="44"/>
      <c r="BVW4" s="44"/>
      <c r="BVX4" s="44"/>
      <c r="BVY4" s="44"/>
      <c r="BVZ4" s="44"/>
      <c r="BWA4" s="44"/>
      <c r="BWB4" s="44"/>
      <c r="BWC4" s="44"/>
      <c r="BWD4" s="44"/>
      <c r="BWE4" s="44"/>
      <c r="BWF4" s="44"/>
      <c r="BWG4" s="44"/>
      <c r="BWH4" s="44"/>
      <c r="BWI4" s="44"/>
      <c r="BWJ4" s="44"/>
      <c r="BWK4" s="44"/>
      <c r="BWL4" s="44"/>
      <c r="BWM4" s="44"/>
      <c r="BWN4" s="44"/>
      <c r="BWO4" s="44"/>
      <c r="BWP4" s="44"/>
      <c r="BWQ4" s="44"/>
      <c r="BWR4" s="44"/>
      <c r="BWS4" s="44"/>
      <c r="BWT4" s="44"/>
      <c r="BWU4" s="44"/>
      <c r="BWV4" s="44"/>
      <c r="BWW4" s="44"/>
      <c r="BWX4" s="44"/>
      <c r="BWY4" s="44"/>
      <c r="BWZ4" s="44"/>
      <c r="BXA4" s="44"/>
      <c r="BXB4" s="44"/>
      <c r="BXC4" s="44"/>
      <c r="BXD4" s="44"/>
      <c r="BXE4" s="44"/>
      <c r="BXF4" s="44"/>
      <c r="BXG4" s="44"/>
      <c r="BXH4" s="44"/>
      <c r="BXI4" s="44"/>
      <c r="BXJ4" s="44"/>
      <c r="BXK4" s="44"/>
      <c r="BXL4" s="44"/>
      <c r="BXM4" s="44"/>
      <c r="BXN4" s="44"/>
      <c r="BXO4" s="44"/>
      <c r="BXP4" s="44"/>
      <c r="BXQ4" s="44"/>
      <c r="BXR4" s="44"/>
      <c r="BXS4" s="44"/>
      <c r="BXT4" s="44"/>
      <c r="BXU4" s="44"/>
      <c r="BXV4" s="44"/>
      <c r="BXW4" s="44"/>
      <c r="BXX4" s="44"/>
      <c r="BXY4" s="44"/>
      <c r="BXZ4" s="44"/>
      <c r="BYA4" s="44"/>
      <c r="BYB4" s="44"/>
      <c r="BYC4" s="44"/>
      <c r="BYD4" s="44"/>
      <c r="BYE4" s="44"/>
      <c r="BYF4" s="44"/>
      <c r="BYG4" s="44"/>
      <c r="BYH4" s="44"/>
      <c r="BYI4" s="44"/>
      <c r="BYJ4" s="44"/>
      <c r="BYK4" s="44"/>
      <c r="BYL4" s="44"/>
      <c r="BYM4" s="44"/>
      <c r="BYN4" s="44"/>
      <c r="BYO4" s="44"/>
      <c r="BYP4" s="44"/>
      <c r="BYQ4" s="44"/>
      <c r="BYR4" s="44"/>
      <c r="BYS4" s="44"/>
      <c r="BYT4" s="44"/>
      <c r="BYU4" s="44"/>
      <c r="BYV4" s="44"/>
      <c r="BYW4" s="44"/>
      <c r="BYX4" s="44"/>
      <c r="BYY4" s="44"/>
      <c r="BYZ4" s="44"/>
      <c r="BZA4" s="44"/>
      <c r="BZB4" s="44"/>
      <c r="BZC4" s="44"/>
      <c r="BZD4" s="44"/>
      <c r="BZE4" s="44"/>
      <c r="BZF4" s="44"/>
      <c r="BZG4" s="44"/>
      <c r="BZH4" s="44"/>
      <c r="BZI4" s="44"/>
      <c r="BZJ4" s="44"/>
      <c r="BZK4" s="44"/>
      <c r="BZL4" s="44"/>
      <c r="BZM4" s="44"/>
      <c r="BZN4" s="44"/>
      <c r="BZO4" s="44"/>
      <c r="BZP4" s="44"/>
      <c r="BZQ4" s="44"/>
      <c r="BZR4" s="44"/>
      <c r="BZS4" s="44"/>
      <c r="BZT4" s="44"/>
      <c r="BZU4" s="44"/>
      <c r="BZV4" s="44"/>
      <c r="BZW4" s="44"/>
      <c r="BZX4" s="44"/>
      <c r="BZY4" s="44"/>
      <c r="BZZ4" s="44"/>
      <c r="CAA4" s="44"/>
      <c r="CAB4" s="44"/>
      <c r="CAC4" s="44"/>
      <c r="CAD4" s="44"/>
      <c r="CAE4" s="44"/>
      <c r="CAF4" s="44"/>
      <c r="CAG4" s="44"/>
      <c r="CAH4" s="44"/>
      <c r="CAI4" s="44"/>
      <c r="CAJ4" s="44"/>
      <c r="CAK4" s="44"/>
      <c r="CAL4" s="44"/>
      <c r="CAM4" s="44"/>
      <c r="CAN4" s="44"/>
      <c r="CAO4" s="44"/>
      <c r="CAP4" s="44"/>
      <c r="CAQ4" s="44"/>
      <c r="CAR4" s="44"/>
      <c r="CAS4" s="44"/>
      <c r="CAT4" s="44"/>
      <c r="CAU4" s="44"/>
      <c r="CAV4" s="44"/>
      <c r="CAW4" s="44"/>
      <c r="CAX4" s="44"/>
      <c r="CAY4" s="44"/>
      <c r="CAZ4" s="44"/>
      <c r="CBA4" s="44"/>
      <c r="CBB4" s="44"/>
      <c r="CBC4" s="44"/>
      <c r="CBD4" s="44"/>
      <c r="CBE4" s="44"/>
      <c r="CBF4" s="44"/>
      <c r="CBG4" s="44"/>
      <c r="CBH4" s="44"/>
      <c r="CBI4" s="44"/>
      <c r="CBJ4" s="44"/>
      <c r="CBK4" s="44"/>
      <c r="CBL4" s="44"/>
      <c r="CBM4" s="44"/>
      <c r="CBN4" s="44"/>
      <c r="CBO4" s="44"/>
      <c r="CBP4" s="44"/>
      <c r="CBQ4" s="44"/>
      <c r="CBR4" s="44"/>
      <c r="CBS4" s="44"/>
      <c r="CBT4" s="44"/>
      <c r="CBU4" s="44"/>
      <c r="CBV4" s="44"/>
      <c r="CBW4" s="44"/>
      <c r="CBX4" s="44"/>
      <c r="CBY4" s="44"/>
      <c r="CBZ4" s="44"/>
      <c r="CCA4" s="44"/>
      <c r="CCB4" s="44"/>
      <c r="CCC4" s="44"/>
      <c r="CCD4" s="44"/>
      <c r="CCE4" s="44"/>
      <c r="CCF4" s="44"/>
      <c r="CCG4" s="44"/>
      <c r="CCH4" s="44"/>
      <c r="CCI4" s="44"/>
      <c r="CCJ4" s="44"/>
      <c r="CCK4" s="44"/>
      <c r="CCL4" s="44"/>
      <c r="CCM4" s="44"/>
      <c r="CCN4" s="44"/>
      <c r="CCO4" s="44"/>
      <c r="CCP4" s="44"/>
      <c r="CCQ4" s="44"/>
      <c r="CCR4" s="44"/>
      <c r="CCS4" s="44"/>
      <c r="CCT4" s="44"/>
      <c r="CCU4" s="44"/>
      <c r="CCV4" s="44"/>
      <c r="CCW4" s="44"/>
      <c r="CCX4" s="44"/>
      <c r="CCY4" s="44"/>
      <c r="CCZ4" s="44"/>
      <c r="CDA4" s="44"/>
      <c r="CDB4" s="44"/>
      <c r="CDC4" s="44"/>
      <c r="CDD4" s="44"/>
      <c r="CDE4" s="44"/>
      <c r="CDF4" s="44"/>
      <c r="CDG4" s="44"/>
      <c r="CDH4" s="44"/>
      <c r="CDI4" s="44"/>
      <c r="CDJ4" s="44"/>
      <c r="CDK4" s="44"/>
      <c r="CDL4" s="44"/>
      <c r="CDM4" s="44"/>
      <c r="CDN4" s="44"/>
      <c r="CDO4" s="44"/>
      <c r="CDP4" s="44"/>
      <c r="CDQ4" s="44"/>
      <c r="CDR4" s="44"/>
      <c r="CDS4" s="44"/>
      <c r="CDT4" s="44"/>
      <c r="CDU4" s="44"/>
      <c r="CDV4" s="44"/>
      <c r="CDW4" s="44"/>
      <c r="CDX4" s="44"/>
      <c r="CDY4" s="44"/>
      <c r="CDZ4" s="44"/>
      <c r="CEA4" s="44"/>
      <c r="CEB4" s="44"/>
      <c r="CEC4" s="44"/>
      <c r="CED4" s="44"/>
      <c r="CEE4" s="44"/>
      <c r="CEF4" s="44"/>
      <c r="CEG4" s="44"/>
      <c r="CEH4" s="44"/>
      <c r="CEI4" s="44"/>
      <c r="CEJ4" s="44"/>
      <c r="CEK4" s="44"/>
      <c r="CEL4" s="44"/>
      <c r="CEM4" s="44"/>
      <c r="CEN4" s="44"/>
      <c r="CEO4" s="44"/>
      <c r="CEP4" s="44"/>
      <c r="CEQ4" s="44"/>
      <c r="CER4" s="44"/>
      <c r="CES4" s="44"/>
      <c r="CET4" s="44"/>
      <c r="CEU4" s="44"/>
      <c r="CEV4" s="44"/>
      <c r="CEW4" s="44"/>
      <c r="CEX4" s="44"/>
      <c r="CEY4" s="44"/>
      <c r="CEZ4" s="44"/>
      <c r="CFA4" s="44"/>
      <c r="CFB4" s="44"/>
      <c r="CFC4" s="44"/>
      <c r="CFD4" s="44"/>
      <c r="CFE4" s="44"/>
      <c r="CFF4" s="44"/>
      <c r="CFG4" s="44"/>
      <c r="CFH4" s="44"/>
      <c r="CFI4" s="44"/>
      <c r="CFJ4" s="44"/>
      <c r="CFK4" s="44"/>
      <c r="CFL4" s="44"/>
      <c r="CFM4" s="44"/>
      <c r="CFN4" s="44"/>
      <c r="CFO4" s="44"/>
      <c r="CFP4" s="44"/>
      <c r="CFQ4" s="44"/>
      <c r="CFR4" s="44"/>
      <c r="CFS4" s="44"/>
      <c r="CFT4" s="44"/>
      <c r="CFU4" s="44"/>
      <c r="CFV4" s="44"/>
      <c r="CFW4" s="44"/>
      <c r="CFX4" s="44"/>
      <c r="CFY4" s="44"/>
      <c r="CFZ4" s="44"/>
      <c r="CGA4" s="44"/>
      <c r="CGB4" s="44"/>
      <c r="CGC4" s="44"/>
      <c r="CGD4" s="44"/>
      <c r="CGE4" s="44"/>
      <c r="CGF4" s="44"/>
      <c r="CGG4" s="44"/>
      <c r="CGH4" s="44"/>
      <c r="CGI4" s="44"/>
      <c r="CGJ4" s="44"/>
      <c r="CGK4" s="44"/>
      <c r="CGL4" s="44"/>
      <c r="CGM4" s="44"/>
      <c r="CGN4" s="44"/>
      <c r="CGO4" s="44"/>
      <c r="CGP4" s="44"/>
      <c r="CGQ4" s="44"/>
      <c r="CGR4" s="44"/>
      <c r="CGS4" s="44"/>
      <c r="CGT4" s="44"/>
      <c r="CGU4" s="44"/>
      <c r="CGV4" s="44"/>
      <c r="CGW4" s="44"/>
      <c r="CGX4" s="44"/>
      <c r="CGY4" s="44"/>
      <c r="CGZ4" s="44"/>
      <c r="CHA4" s="44"/>
      <c r="CHB4" s="44"/>
      <c r="CHC4" s="44"/>
      <c r="CHD4" s="44"/>
      <c r="CHE4" s="44"/>
      <c r="CHF4" s="44"/>
      <c r="CHG4" s="44"/>
      <c r="CHH4" s="44"/>
      <c r="CHI4" s="44"/>
      <c r="CHJ4" s="44"/>
      <c r="CHK4" s="44"/>
      <c r="CHL4" s="44"/>
      <c r="CHM4" s="44"/>
      <c r="CHN4" s="44"/>
      <c r="CHO4" s="44"/>
      <c r="CHP4" s="44"/>
      <c r="CHQ4" s="44"/>
      <c r="CHR4" s="44"/>
      <c r="CHS4" s="44"/>
      <c r="CHT4" s="44"/>
      <c r="CHU4" s="44"/>
      <c r="CHV4" s="44"/>
      <c r="CHW4" s="44"/>
      <c r="CHX4" s="44"/>
      <c r="CHY4" s="44"/>
      <c r="CHZ4" s="44"/>
      <c r="CIA4" s="44"/>
      <c r="CIB4" s="44"/>
      <c r="CIC4" s="44"/>
      <c r="CID4" s="44"/>
      <c r="CIE4" s="44"/>
      <c r="CIF4" s="44"/>
      <c r="CIG4" s="44"/>
      <c r="CIH4" s="44"/>
      <c r="CII4" s="44"/>
      <c r="CIJ4" s="44"/>
      <c r="CIK4" s="44"/>
      <c r="CIL4" s="44"/>
      <c r="CIM4" s="44"/>
      <c r="CIN4" s="44"/>
      <c r="CIO4" s="44"/>
      <c r="CIP4" s="44"/>
      <c r="CIQ4" s="44"/>
      <c r="CIR4" s="44"/>
      <c r="CIS4" s="44"/>
      <c r="CIT4" s="44"/>
      <c r="CIU4" s="44"/>
      <c r="CIV4" s="44"/>
      <c r="CIW4" s="44"/>
      <c r="CIX4" s="44"/>
      <c r="CIY4" s="44"/>
      <c r="CIZ4" s="44"/>
      <c r="CJA4" s="44"/>
      <c r="CJB4" s="44"/>
      <c r="CJC4" s="44"/>
      <c r="CJD4" s="44"/>
      <c r="CJE4" s="44"/>
      <c r="CJF4" s="44"/>
      <c r="CJG4" s="44"/>
      <c r="CJH4" s="44"/>
      <c r="CJI4" s="44"/>
      <c r="CJJ4" s="44"/>
      <c r="CJK4" s="44"/>
      <c r="CJL4" s="44"/>
      <c r="CJM4" s="44"/>
      <c r="CJN4" s="44"/>
      <c r="CJO4" s="44"/>
      <c r="CJP4" s="44"/>
      <c r="CJQ4" s="44"/>
      <c r="CJR4" s="44"/>
      <c r="CJS4" s="44"/>
      <c r="CJT4" s="44"/>
      <c r="CJU4" s="44"/>
      <c r="CJV4" s="44"/>
      <c r="CJW4" s="44"/>
      <c r="CJX4" s="44"/>
      <c r="CJY4" s="44"/>
      <c r="CJZ4" s="44"/>
      <c r="CKA4" s="44"/>
      <c r="CKB4" s="44"/>
      <c r="CKC4" s="44"/>
      <c r="CKD4" s="44"/>
      <c r="CKE4" s="44"/>
      <c r="CKF4" s="44"/>
      <c r="CKG4" s="44"/>
      <c r="CKH4" s="44"/>
      <c r="CKI4" s="44"/>
      <c r="CKJ4" s="44"/>
      <c r="CKK4" s="44"/>
      <c r="CKL4" s="44"/>
      <c r="CKM4" s="44"/>
      <c r="CKN4" s="44"/>
      <c r="CKO4" s="44"/>
      <c r="CKP4" s="44"/>
      <c r="CKQ4" s="44"/>
      <c r="CKR4" s="44"/>
      <c r="CKS4" s="44"/>
      <c r="CKT4" s="44"/>
      <c r="CKU4" s="44"/>
      <c r="CKV4" s="44"/>
      <c r="CKW4" s="44"/>
      <c r="CKX4" s="44"/>
      <c r="CKY4" s="44"/>
      <c r="CKZ4" s="44"/>
      <c r="CLA4" s="44"/>
      <c r="CLB4" s="44"/>
      <c r="CLC4" s="44"/>
      <c r="CLD4" s="44"/>
      <c r="CLE4" s="44"/>
      <c r="CLF4" s="44"/>
      <c r="CLG4" s="44"/>
      <c r="CLH4" s="44"/>
      <c r="CLI4" s="44"/>
      <c r="CLJ4" s="44"/>
      <c r="CLK4" s="44"/>
      <c r="CLL4" s="44"/>
      <c r="CLM4" s="44"/>
      <c r="CLN4" s="44"/>
      <c r="CLO4" s="44"/>
      <c r="CLP4" s="44"/>
      <c r="CLQ4" s="44"/>
      <c r="CLR4" s="44"/>
      <c r="CLS4" s="44"/>
      <c r="CLT4" s="44"/>
      <c r="CLU4" s="44"/>
      <c r="CLV4" s="44"/>
      <c r="CLW4" s="44"/>
      <c r="CLX4" s="44"/>
      <c r="CLY4" s="44"/>
      <c r="CLZ4" s="44"/>
      <c r="CMA4" s="44"/>
      <c r="CMB4" s="44"/>
      <c r="CMC4" s="44"/>
      <c r="CMD4" s="44"/>
      <c r="CME4" s="44"/>
      <c r="CMF4" s="44"/>
      <c r="CMG4" s="44"/>
      <c r="CMH4" s="44"/>
      <c r="CMI4" s="44"/>
      <c r="CMJ4" s="44"/>
      <c r="CMK4" s="44"/>
      <c r="CML4" s="44"/>
      <c r="CMM4" s="44"/>
      <c r="CMN4" s="44"/>
      <c r="CMO4" s="44"/>
      <c r="CMP4" s="44"/>
      <c r="CMQ4" s="44"/>
      <c r="CMR4" s="44"/>
      <c r="CMS4" s="44"/>
      <c r="CMT4" s="44"/>
      <c r="CMU4" s="44"/>
      <c r="CMV4" s="44"/>
      <c r="CMW4" s="44"/>
      <c r="CMX4" s="44"/>
      <c r="CMY4" s="44"/>
      <c r="CMZ4" s="44"/>
      <c r="CNA4" s="44"/>
      <c r="CNB4" s="44"/>
      <c r="CNC4" s="44"/>
      <c r="CND4" s="44"/>
      <c r="CNE4" s="44"/>
      <c r="CNF4" s="44"/>
      <c r="CNG4" s="44"/>
      <c r="CNH4" s="44"/>
      <c r="CNI4" s="44"/>
      <c r="CNJ4" s="44"/>
      <c r="CNK4" s="44"/>
      <c r="CNL4" s="44"/>
      <c r="CNM4" s="44"/>
      <c r="CNN4" s="44"/>
      <c r="CNO4" s="44"/>
      <c r="CNP4" s="44"/>
      <c r="CNQ4" s="44"/>
      <c r="CNR4" s="44"/>
      <c r="CNS4" s="44"/>
      <c r="CNT4" s="44"/>
      <c r="CNU4" s="44"/>
      <c r="CNV4" s="44"/>
      <c r="CNW4" s="44"/>
      <c r="CNX4" s="44"/>
      <c r="CNY4" s="44"/>
      <c r="CNZ4" s="44"/>
      <c r="COA4" s="44"/>
      <c r="COB4" s="44"/>
      <c r="COC4" s="44"/>
      <c r="COD4" s="44"/>
      <c r="COE4" s="44"/>
      <c r="COF4" s="44"/>
      <c r="COG4" s="44"/>
      <c r="COH4" s="44"/>
      <c r="COI4" s="44"/>
      <c r="COJ4" s="44"/>
      <c r="COK4" s="44"/>
      <c r="COL4" s="44"/>
      <c r="COM4" s="44"/>
      <c r="CON4" s="44"/>
      <c r="COO4" s="44"/>
      <c r="COP4" s="44"/>
      <c r="COQ4" s="44"/>
      <c r="COR4" s="44"/>
      <c r="COS4" s="44"/>
      <c r="COT4" s="44"/>
      <c r="COU4" s="44"/>
      <c r="COV4" s="44"/>
      <c r="COW4" s="44"/>
      <c r="COX4" s="44"/>
      <c r="COY4" s="44"/>
      <c r="COZ4" s="44"/>
      <c r="CPA4" s="44"/>
      <c r="CPB4" s="44"/>
      <c r="CPC4" s="44"/>
      <c r="CPD4" s="44"/>
      <c r="CPE4" s="44"/>
      <c r="CPF4" s="44"/>
      <c r="CPG4" s="44"/>
      <c r="CPH4" s="44"/>
      <c r="CPI4" s="44"/>
      <c r="CPJ4" s="44"/>
      <c r="CPK4" s="44"/>
      <c r="CPL4" s="44"/>
      <c r="CPM4" s="44"/>
      <c r="CPN4" s="44"/>
      <c r="CPO4" s="44"/>
      <c r="CPP4" s="44"/>
      <c r="CPQ4" s="44"/>
      <c r="CPR4" s="44"/>
      <c r="CPS4" s="44"/>
      <c r="CPT4" s="44"/>
      <c r="CPU4" s="44"/>
      <c r="CPV4" s="44"/>
      <c r="CPW4" s="44"/>
      <c r="CPX4" s="44"/>
      <c r="CPY4" s="44"/>
      <c r="CPZ4" s="44"/>
      <c r="CQA4" s="44"/>
      <c r="CQB4" s="44"/>
      <c r="CQC4" s="44"/>
      <c r="CQD4" s="44"/>
      <c r="CQE4" s="44"/>
      <c r="CQF4" s="44"/>
      <c r="CQG4" s="44"/>
      <c r="CQH4" s="44"/>
      <c r="CQI4" s="44"/>
      <c r="CQJ4" s="44"/>
      <c r="CQK4" s="44"/>
      <c r="CQL4" s="44"/>
      <c r="CQM4" s="44"/>
      <c r="CQN4" s="44"/>
      <c r="CQO4" s="44"/>
      <c r="CQP4" s="44"/>
      <c r="CQQ4" s="44"/>
      <c r="CQR4" s="44"/>
      <c r="CQS4" s="44"/>
      <c r="CQT4" s="44"/>
      <c r="CQU4" s="44"/>
      <c r="CQV4" s="44"/>
      <c r="CQW4" s="44"/>
      <c r="CQX4" s="44"/>
      <c r="CQY4" s="44"/>
      <c r="CQZ4" s="44"/>
      <c r="CRA4" s="44"/>
      <c r="CRB4" s="44"/>
      <c r="CRC4" s="44"/>
      <c r="CRD4" s="44"/>
      <c r="CRE4" s="44"/>
      <c r="CRF4" s="44"/>
      <c r="CRG4" s="44"/>
      <c r="CRH4" s="44"/>
      <c r="CRI4" s="44"/>
      <c r="CRJ4" s="44"/>
      <c r="CRK4" s="44"/>
      <c r="CRL4" s="44"/>
      <c r="CRM4" s="44"/>
      <c r="CRN4" s="44"/>
      <c r="CRO4" s="44"/>
      <c r="CRP4" s="44"/>
      <c r="CRQ4" s="44"/>
      <c r="CRR4" s="44"/>
      <c r="CRS4" s="44"/>
      <c r="CRT4" s="44"/>
      <c r="CRU4" s="44"/>
      <c r="CRV4" s="44"/>
      <c r="CRW4" s="44"/>
      <c r="CRX4" s="44"/>
      <c r="CRY4" s="44"/>
      <c r="CRZ4" s="44"/>
      <c r="CSA4" s="44"/>
      <c r="CSB4" s="44"/>
      <c r="CSC4" s="44"/>
      <c r="CSD4" s="44"/>
      <c r="CSE4" s="44"/>
      <c r="CSF4" s="44"/>
      <c r="CSG4" s="44"/>
      <c r="CSH4" s="44"/>
      <c r="CSI4" s="44"/>
      <c r="CSJ4" s="44"/>
      <c r="CSK4" s="44"/>
      <c r="CSL4" s="44"/>
      <c r="CSM4" s="44"/>
      <c r="CSN4" s="44"/>
      <c r="CSO4" s="44"/>
      <c r="CSP4" s="44"/>
      <c r="CSQ4" s="44"/>
      <c r="CSR4" s="44"/>
      <c r="CSS4" s="44"/>
      <c r="CST4" s="44"/>
      <c r="CSU4" s="44"/>
      <c r="CSV4" s="44"/>
      <c r="CSW4" s="44"/>
      <c r="CSX4" s="44"/>
      <c r="CSY4" s="44"/>
      <c r="CSZ4" s="44"/>
      <c r="CTA4" s="44"/>
      <c r="CTB4" s="44"/>
      <c r="CTC4" s="44"/>
      <c r="CTD4" s="44"/>
      <c r="CTE4" s="44"/>
      <c r="CTF4" s="44"/>
      <c r="CTG4" s="44"/>
      <c r="CTH4" s="44"/>
      <c r="CTI4" s="44"/>
      <c r="CTJ4" s="44"/>
      <c r="CTK4" s="44"/>
      <c r="CTL4" s="44"/>
      <c r="CTM4" s="44"/>
      <c r="CTN4" s="44"/>
      <c r="CTO4" s="44"/>
      <c r="CTP4" s="44"/>
      <c r="CTQ4" s="44"/>
      <c r="CTR4" s="44"/>
      <c r="CTS4" s="44"/>
      <c r="CTT4" s="44"/>
      <c r="CTU4" s="44"/>
      <c r="CTV4" s="44"/>
      <c r="CTW4" s="44"/>
      <c r="CTX4" s="44"/>
      <c r="CTY4" s="44"/>
      <c r="CTZ4" s="44"/>
      <c r="CUA4" s="44"/>
      <c r="CUB4" s="44"/>
      <c r="CUC4" s="44"/>
      <c r="CUD4" s="44"/>
      <c r="CUE4" s="44"/>
      <c r="CUF4" s="44"/>
      <c r="CUG4" s="44"/>
      <c r="CUH4" s="44"/>
      <c r="CUI4" s="44"/>
      <c r="CUJ4" s="44"/>
      <c r="CUK4" s="44"/>
      <c r="CUL4" s="44"/>
      <c r="CUM4" s="44"/>
      <c r="CUN4" s="44"/>
      <c r="CUO4" s="44"/>
      <c r="CUP4" s="44"/>
      <c r="CUQ4" s="44"/>
      <c r="CUR4" s="44"/>
      <c r="CUS4" s="44"/>
      <c r="CUT4" s="44"/>
      <c r="CUU4" s="44"/>
      <c r="CUV4" s="44"/>
      <c r="CUW4" s="44"/>
      <c r="CUX4" s="44"/>
      <c r="CUY4" s="44"/>
      <c r="CUZ4" s="44"/>
      <c r="CVA4" s="44"/>
      <c r="CVB4" s="44"/>
      <c r="CVC4" s="44"/>
      <c r="CVD4" s="44"/>
      <c r="CVE4" s="44"/>
      <c r="CVF4" s="44"/>
      <c r="CVG4" s="44"/>
      <c r="CVH4" s="44"/>
      <c r="CVI4" s="44"/>
      <c r="CVJ4" s="44"/>
      <c r="CVK4" s="44"/>
      <c r="CVL4" s="44"/>
      <c r="CVM4" s="44"/>
      <c r="CVN4" s="44"/>
      <c r="CVO4" s="44"/>
      <c r="CVP4" s="44"/>
      <c r="CVQ4" s="44"/>
      <c r="CVR4" s="44"/>
      <c r="CVS4" s="44"/>
      <c r="CVT4" s="44"/>
      <c r="CVU4" s="44"/>
      <c r="CVV4" s="44"/>
      <c r="CVW4" s="44"/>
      <c r="CVX4" s="44"/>
      <c r="CVY4" s="44"/>
      <c r="CVZ4" s="44"/>
      <c r="CWA4" s="44"/>
      <c r="CWB4" s="44"/>
      <c r="CWC4" s="44"/>
      <c r="CWD4" s="44"/>
      <c r="CWE4" s="44"/>
      <c r="CWF4" s="44"/>
      <c r="CWG4" s="44"/>
      <c r="CWH4" s="44"/>
      <c r="CWI4" s="44"/>
      <c r="CWJ4" s="44"/>
      <c r="CWK4" s="44"/>
      <c r="CWL4" s="44"/>
      <c r="CWM4" s="44"/>
      <c r="CWN4" s="44"/>
      <c r="CWO4" s="44"/>
      <c r="CWP4" s="44"/>
      <c r="CWQ4" s="44"/>
      <c r="CWR4" s="44"/>
      <c r="CWS4" s="44"/>
      <c r="CWT4" s="44"/>
      <c r="CWU4" s="44"/>
      <c r="CWV4" s="44"/>
      <c r="CWW4" s="44"/>
      <c r="CWX4" s="44"/>
      <c r="CWY4" s="44"/>
      <c r="CWZ4" s="44"/>
      <c r="CXA4" s="44"/>
      <c r="CXB4" s="44"/>
      <c r="CXC4" s="44"/>
      <c r="CXD4" s="44"/>
      <c r="CXE4" s="44"/>
      <c r="CXF4" s="44"/>
      <c r="CXG4" s="44"/>
      <c r="CXH4" s="44"/>
      <c r="CXI4" s="44"/>
      <c r="CXJ4" s="44"/>
      <c r="CXK4" s="44"/>
      <c r="CXL4" s="44"/>
      <c r="CXM4" s="44"/>
      <c r="CXN4" s="44"/>
      <c r="CXO4" s="44"/>
      <c r="CXP4" s="44"/>
      <c r="CXQ4" s="44"/>
      <c r="CXR4" s="44"/>
      <c r="CXS4" s="44"/>
      <c r="CXT4" s="44"/>
      <c r="CXU4" s="44"/>
      <c r="CXV4" s="44"/>
      <c r="CXW4" s="44"/>
      <c r="CXX4" s="44"/>
      <c r="CXY4" s="44"/>
      <c r="CXZ4" s="44"/>
      <c r="CYA4" s="44"/>
      <c r="CYB4" s="44"/>
      <c r="CYC4" s="44"/>
      <c r="CYD4" s="44"/>
      <c r="CYE4" s="44"/>
      <c r="CYF4" s="44"/>
      <c r="CYG4" s="44"/>
      <c r="CYH4" s="44"/>
      <c r="CYI4" s="44"/>
      <c r="CYJ4" s="44"/>
      <c r="CYK4" s="44"/>
      <c r="CYL4" s="44"/>
      <c r="CYM4" s="44"/>
      <c r="CYN4" s="44"/>
      <c r="CYO4" s="44"/>
      <c r="CYP4" s="44"/>
      <c r="CYQ4" s="44"/>
      <c r="CYR4" s="44"/>
      <c r="CYS4" s="44"/>
      <c r="CYT4" s="44"/>
      <c r="CYU4" s="44"/>
      <c r="CYV4" s="44"/>
      <c r="CYW4" s="44"/>
      <c r="CYX4" s="44"/>
      <c r="CYY4" s="44"/>
      <c r="CYZ4" s="44"/>
      <c r="CZA4" s="44"/>
      <c r="CZB4" s="44"/>
      <c r="CZC4" s="44"/>
      <c r="CZD4" s="44"/>
      <c r="CZE4" s="44"/>
      <c r="CZF4" s="44"/>
      <c r="CZG4" s="44"/>
      <c r="CZH4" s="44"/>
      <c r="CZI4" s="44"/>
      <c r="CZJ4" s="44"/>
      <c r="CZK4" s="44"/>
      <c r="CZL4" s="44"/>
      <c r="CZM4" s="44"/>
      <c r="CZN4" s="44"/>
      <c r="CZO4" s="44"/>
      <c r="CZP4" s="44"/>
      <c r="CZQ4" s="44"/>
      <c r="CZR4" s="44"/>
      <c r="CZS4" s="44"/>
      <c r="CZT4" s="44"/>
      <c r="CZU4" s="44"/>
      <c r="CZV4" s="44"/>
      <c r="CZW4" s="44"/>
      <c r="CZX4" s="44"/>
      <c r="CZY4" s="44"/>
      <c r="CZZ4" s="44"/>
      <c r="DAA4" s="44"/>
      <c r="DAB4" s="44"/>
      <c r="DAC4" s="44"/>
      <c r="DAD4" s="44"/>
      <c r="DAE4" s="44"/>
      <c r="DAF4" s="44"/>
      <c r="DAG4" s="44"/>
      <c r="DAH4" s="44"/>
      <c r="DAI4" s="44"/>
      <c r="DAJ4" s="44"/>
      <c r="DAK4" s="44"/>
      <c r="DAL4" s="44"/>
      <c r="DAM4" s="44"/>
      <c r="DAN4" s="44"/>
      <c r="DAO4" s="44"/>
      <c r="DAP4" s="44"/>
      <c r="DAQ4" s="44"/>
      <c r="DAR4" s="44"/>
      <c r="DAS4" s="44"/>
      <c r="DAT4" s="44"/>
      <c r="DAU4" s="44"/>
      <c r="DAV4" s="44"/>
      <c r="DAW4" s="44"/>
      <c r="DAX4" s="44"/>
      <c r="DAY4" s="44"/>
      <c r="DAZ4" s="44"/>
      <c r="DBA4" s="44"/>
      <c r="DBB4" s="44"/>
      <c r="DBC4" s="44"/>
      <c r="DBD4" s="44"/>
      <c r="DBE4" s="44"/>
      <c r="DBF4" s="44"/>
      <c r="DBG4" s="44"/>
      <c r="DBH4" s="44"/>
      <c r="DBI4" s="44"/>
      <c r="DBJ4" s="44"/>
      <c r="DBK4" s="44"/>
      <c r="DBL4" s="44"/>
      <c r="DBM4" s="44"/>
      <c r="DBN4" s="44"/>
      <c r="DBO4" s="44"/>
      <c r="DBP4" s="44"/>
      <c r="DBQ4" s="44"/>
      <c r="DBR4" s="44"/>
      <c r="DBS4" s="44"/>
      <c r="DBT4" s="44"/>
      <c r="DBU4" s="44"/>
      <c r="DBV4" s="44"/>
      <c r="DBW4" s="44"/>
      <c r="DBX4" s="44"/>
      <c r="DBY4" s="44"/>
      <c r="DBZ4" s="44"/>
      <c r="DCA4" s="44"/>
      <c r="DCB4" s="44"/>
      <c r="DCC4" s="44"/>
      <c r="DCD4" s="44"/>
      <c r="DCE4" s="44"/>
      <c r="DCF4" s="44"/>
      <c r="DCG4" s="44"/>
      <c r="DCH4" s="44"/>
      <c r="DCI4" s="44"/>
      <c r="DCJ4" s="44"/>
      <c r="DCK4" s="44"/>
      <c r="DCL4" s="44"/>
      <c r="DCM4" s="44"/>
      <c r="DCN4" s="44"/>
      <c r="DCO4" s="44"/>
      <c r="DCP4" s="44"/>
      <c r="DCQ4" s="44"/>
      <c r="DCR4" s="44"/>
      <c r="DCS4" s="44"/>
      <c r="DCT4" s="44"/>
      <c r="DCU4" s="44"/>
      <c r="DCV4" s="44"/>
      <c r="DCW4" s="44"/>
      <c r="DCX4" s="44"/>
      <c r="DCY4" s="44"/>
      <c r="DCZ4" s="44"/>
      <c r="DDA4" s="44"/>
      <c r="DDB4" s="44"/>
      <c r="DDC4" s="44"/>
      <c r="DDD4" s="44"/>
      <c r="DDE4" s="44"/>
      <c r="DDF4" s="44"/>
      <c r="DDG4" s="44"/>
      <c r="DDH4" s="44"/>
      <c r="DDI4" s="44"/>
      <c r="DDJ4" s="44"/>
      <c r="DDK4" s="44"/>
      <c r="DDL4" s="44"/>
      <c r="DDM4" s="44"/>
      <c r="DDN4" s="44"/>
      <c r="DDO4" s="44"/>
      <c r="DDP4" s="44"/>
      <c r="DDQ4" s="44"/>
      <c r="DDR4" s="44"/>
      <c r="DDS4" s="44"/>
      <c r="DDT4" s="44"/>
      <c r="DDU4" s="44"/>
      <c r="DDV4" s="44"/>
      <c r="DDW4" s="44"/>
      <c r="DDX4" s="44"/>
      <c r="DDY4" s="44"/>
      <c r="DDZ4" s="44"/>
      <c r="DEA4" s="44"/>
      <c r="DEB4" s="44"/>
      <c r="DEC4" s="44"/>
      <c r="DED4" s="44"/>
      <c r="DEE4" s="44"/>
      <c r="DEF4" s="44"/>
      <c r="DEG4" s="44"/>
      <c r="DEH4" s="44"/>
      <c r="DEI4" s="44"/>
      <c r="DEJ4" s="44"/>
      <c r="DEK4" s="44"/>
      <c r="DEL4" s="44"/>
      <c r="DEM4" s="44"/>
      <c r="DEN4" s="44"/>
      <c r="DEO4" s="44"/>
      <c r="DEP4" s="44"/>
      <c r="DEQ4" s="44"/>
      <c r="DER4" s="44"/>
      <c r="DES4" s="44"/>
      <c r="DET4" s="44"/>
      <c r="DEU4" s="44"/>
      <c r="DEV4" s="44"/>
      <c r="DEW4" s="44"/>
      <c r="DEX4" s="44"/>
      <c r="DEY4" s="44"/>
      <c r="DEZ4" s="44"/>
      <c r="DFA4" s="44"/>
      <c r="DFB4" s="44"/>
      <c r="DFC4" s="44"/>
      <c r="DFD4" s="44"/>
      <c r="DFE4" s="44"/>
      <c r="DFF4" s="44"/>
      <c r="DFG4" s="44"/>
      <c r="DFH4" s="44"/>
      <c r="DFI4" s="44"/>
      <c r="DFJ4" s="44"/>
      <c r="DFK4" s="44"/>
      <c r="DFL4" s="44"/>
      <c r="DFM4" s="44"/>
      <c r="DFN4" s="44"/>
      <c r="DFO4" s="44"/>
      <c r="DFP4" s="44"/>
      <c r="DFQ4" s="44"/>
      <c r="DFR4" s="44"/>
      <c r="DFS4" s="44"/>
      <c r="DFT4" s="44"/>
      <c r="DFU4" s="44"/>
      <c r="DFV4" s="44"/>
      <c r="DFW4" s="44"/>
      <c r="DFX4" s="44"/>
      <c r="DFY4" s="44"/>
      <c r="DFZ4" s="44"/>
      <c r="DGA4" s="44"/>
      <c r="DGB4" s="44"/>
      <c r="DGC4" s="44"/>
      <c r="DGD4" s="44"/>
      <c r="DGE4" s="44"/>
      <c r="DGF4" s="44"/>
      <c r="DGG4" s="44"/>
      <c r="DGH4" s="44"/>
      <c r="DGI4" s="44"/>
      <c r="DGJ4" s="44"/>
      <c r="DGK4" s="44"/>
      <c r="DGL4" s="44"/>
      <c r="DGM4" s="44"/>
      <c r="DGN4" s="44"/>
      <c r="DGO4" s="44"/>
      <c r="DGP4" s="44"/>
      <c r="DGQ4" s="44"/>
      <c r="DGR4" s="44"/>
      <c r="DGS4" s="44"/>
      <c r="DGT4" s="44"/>
      <c r="DGU4" s="44"/>
      <c r="DGV4" s="44"/>
      <c r="DGW4" s="44"/>
      <c r="DGX4" s="44"/>
      <c r="DGY4" s="44"/>
      <c r="DGZ4" s="44"/>
      <c r="DHA4" s="44"/>
      <c r="DHB4" s="44"/>
      <c r="DHC4" s="44"/>
      <c r="DHD4" s="44"/>
      <c r="DHE4" s="44"/>
      <c r="DHF4" s="44"/>
      <c r="DHG4" s="44"/>
      <c r="DHH4" s="44"/>
      <c r="DHI4" s="44"/>
      <c r="DHJ4" s="44"/>
      <c r="DHK4" s="44"/>
      <c r="DHL4" s="44"/>
      <c r="DHM4" s="44"/>
      <c r="DHN4" s="44"/>
      <c r="DHO4" s="44"/>
      <c r="DHP4" s="44"/>
      <c r="DHQ4" s="44"/>
      <c r="DHR4" s="44"/>
      <c r="DHS4" s="44"/>
      <c r="DHT4" s="44"/>
      <c r="DHU4" s="44"/>
      <c r="DHV4" s="44"/>
      <c r="DHW4" s="44"/>
      <c r="DHX4" s="44"/>
      <c r="DHY4" s="44"/>
      <c r="DHZ4" s="44"/>
      <c r="DIA4" s="44"/>
      <c r="DIB4" s="44"/>
      <c r="DIC4" s="44"/>
      <c r="DID4" s="44"/>
      <c r="DIE4" s="44"/>
      <c r="DIF4" s="44"/>
      <c r="DIG4" s="44"/>
      <c r="DIH4" s="44"/>
      <c r="DII4" s="44"/>
      <c r="DIJ4" s="44"/>
      <c r="DIK4" s="44"/>
      <c r="DIL4" s="44"/>
      <c r="DIM4" s="44"/>
      <c r="DIN4" s="44"/>
      <c r="DIO4" s="44"/>
      <c r="DIP4" s="44"/>
      <c r="DIQ4" s="44"/>
      <c r="DIR4" s="44"/>
      <c r="DIS4" s="44"/>
      <c r="DIT4" s="44"/>
      <c r="DIU4" s="44"/>
      <c r="DIV4" s="44"/>
      <c r="DIW4" s="44"/>
      <c r="DIX4" s="44"/>
      <c r="DIY4" s="44"/>
      <c r="DIZ4" s="44"/>
      <c r="DJA4" s="44"/>
      <c r="DJB4" s="44"/>
      <c r="DJC4" s="44"/>
      <c r="DJD4" s="44"/>
      <c r="DJE4" s="44"/>
      <c r="DJF4" s="44"/>
      <c r="DJG4" s="44"/>
      <c r="DJH4" s="44"/>
      <c r="DJI4" s="44"/>
      <c r="DJJ4" s="44"/>
      <c r="DJK4" s="44"/>
      <c r="DJL4" s="44"/>
      <c r="DJM4" s="44"/>
      <c r="DJN4" s="44"/>
      <c r="DJO4" s="44"/>
      <c r="DJP4" s="44"/>
      <c r="DJQ4" s="44"/>
      <c r="DJR4" s="44"/>
      <c r="DJS4" s="44"/>
      <c r="DJT4" s="44"/>
      <c r="DJU4" s="44"/>
      <c r="DJV4" s="44"/>
      <c r="DJW4" s="44"/>
      <c r="DJX4" s="44"/>
      <c r="DJY4" s="44"/>
      <c r="DJZ4" s="44"/>
      <c r="DKA4" s="44"/>
      <c r="DKB4" s="44"/>
      <c r="DKC4" s="44"/>
      <c r="DKD4" s="44"/>
      <c r="DKE4" s="44"/>
      <c r="DKF4" s="44"/>
      <c r="DKG4" s="44"/>
      <c r="DKH4" s="44"/>
      <c r="DKI4" s="44"/>
      <c r="DKJ4" s="44"/>
      <c r="DKK4" s="44"/>
      <c r="DKL4" s="44"/>
      <c r="DKM4" s="44"/>
      <c r="DKN4" s="44"/>
      <c r="DKO4" s="44"/>
      <c r="DKP4" s="44"/>
      <c r="DKQ4" s="44"/>
      <c r="DKR4" s="44"/>
      <c r="DKS4" s="44"/>
      <c r="DKT4" s="44"/>
      <c r="DKU4" s="44"/>
      <c r="DKV4" s="44"/>
      <c r="DKW4" s="44"/>
      <c r="DKX4" s="44"/>
      <c r="DKY4" s="44"/>
      <c r="DKZ4" s="44"/>
      <c r="DLA4" s="44"/>
      <c r="DLB4" s="44"/>
      <c r="DLC4" s="44"/>
      <c r="DLD4" s="44"/>
      <c r="DLE4" s="44"/>
      <c r="DLF4" s="44"/>
      <c r="DLG4" s="44"/>
      <c r="DLH4" s="44"/>
      <c r="DLI4" s="44"/>
      <c r="DLJ4" s="44"/>
      <c r="DLK4" s="44"/>
      <c r="DLL4" s="44"/>
      <c r="DLM4" s="44"/>
      <c r="DLN4" s="44"/>
      <c r="DLO4" s="44"/>
      <c r="DLP4" s="44"/>
      <c r="DLQ4" s="44"/>
      <c r="DLR4" s="44"/>
      <c r="DLS4" s="44"/>
      <c r="DLT4" s="44"/>
      <c r="DLU4" s="44"/>
      <c r="DLV4" s="44"/>
      <c r="DLW4" s="44"/>
      <c r="DLX4" s="44"/>
      <c r="DLY4" s="44"/>
      <c r="DLZ4" s="44"/>
      <c r="DMA4" s="44"/>
      <c r="DMB4" s="44"/>
      <c r="DMC4" s="44"/>
      <c r="DMD4" s="44"/>
      <c r="DME4" s="44"/>
      <c r="DMF4" s="44"/>
      <c r="DMG4" s="44"/>
      <c r="DMH4" s="44"/>
      <c r="DMI4" s="44"/>
      <c r="DMJ4" s="44"/>
      <c r="DMK4" s="44"/>
      <c r="DML4" s="44"/>
      <c r="DMM4" s="44"/>
      <c r="DMN4" s="44"/>
      <c r="DMO4" s="44"/>
      <c r="DMP4" s="44"/>
      <c r="DMQ4" s="44"/>
      <c r="DMR4" s="44"/>
      <c r="DMS4" s="44"/>
      <c r="DMT4" s="44"/>
      <c r="DMU4" s="44"/>
      <c r="DMV4" s="44"/>
      <c r="DMW4" s="44"/>
      <c r="DMX4" s="44"/>
      <c r="DMY4" s="44"/>
      <c r="DMZ4" s="44"/>
      <c r="DNA4" s="44"/>
      <c r="DNB4" s="44"/>
      <c r="DNC4" s="44"/>
      <c r="DND4" s="44"/>
      <c r="DNE4" s="44"/>
      <c r="DNF4" s="44"/>
      <c r="DNG4" s="44"/>
      <c r="DNH4" s="44"/>
      <c r="DNI4" s="44"/>
      <c r="DNJ4" s="44"/>
      <c r="DNK4" s="44"/>
      <c r="DNL4" s="44"/>
      <c r="DNM4" s="44"/>
      <c r="DNN4" s="44"/>
      <c r="DNO4" s="44"/>
      <c r="DNP4" s="44"/>
      <c r="DNQ4" s="44"/>
      <c r="DNR4" s="44"/>
      <c r="DNS4" s="44"/>
      <c r="DNT4" s="44"/>
      <c r="DNU4" s="44"/>
      <c r="DNV4" s="44"/>
      <c r="DNW4" s="44"/>
      <c r="DNX4" s="44"/>
      <c r="DNY4" s="44"/>
      <c r="DNZ4" s="44"/>
      <c r="DOA4" s="44"/>
      <c r="DOB4" s="44"/>
      <c r="DOC4" s="44"/>
      <c r="DOD4" s="44"/>
      <c r="DOE4" s="44"/>
      <c r="DOF4" s="44"/>
      <c r="DOG4" s="44"/>
      <c r="DOH4" s="44"/>
      <c r="DOI4" s="44"/>
      <c r="DOJ4" s="44"/>
      <c r="DOK4" s="44"/>
      <c r="DOL4" s="44"/>
      <c r="DOM4" s="44"/>
      <c r="DON4" s="44"/>
      <c r="DOO4" s="44"/>
      <c r="DOP4" s="44"/>
      <c r="DOQ4" s="44"/>
      <c r="DOR4" s="44"/>
      <c r="DOS4" s="44"/>
      <c r="DOT4" s="44"/>
      <c r="DOU4" s="44"/>
      <c r="DOV4" s="44"/>
      <c r="DOW4" s="44"/>
      <c r="DOX4" s="44"/>
      <c r="DOY4" s="44"/>
      <c r="DOZ4" s="44"/>
      <c r="DPA4" s="44"/>
      <c r="DPB4" s="44"/>
      <c r="DPC4" s="44"/>
      <c r="DPD4" s="44"/>
      <c r="DPE4" s="44"/>
      <c r="DPF4" s="44"/>
      <c r="DPG4" s="44"/>
      <c r="DPH4" s="44"/>
      <c r="DPI4" s="44"/>
      <c r="DPJ4" s="44"/>
      <c r="DPK4" s="44"/>
      <c r="DPL4" s="44"/>
      <c r="DPM4" s="44"/>
      <c r="DPN4" s="44"/>
      <c r="DPO4" s="44"/>
      <c r="DPP4" s="44"/>
      <c r="DPQ4" s="44"/>
      <c r="DPR4" s="44"/>
      <c r="DPS4" s="44"/>
      <c r="DPT4" s="44"/>
      <c r="DPU4" s="44"/>
      <c r="DPV4" s="44"/>
      <c r="DPW4" s="44"/>
      <c r="DPX4" s="44"/>
      <c r="DPY4" s="44"/>
      <c r="DPZ4" s="44"/>
      <c r="DQA4" s="44"/>
      <c r="DQB4" s="44"/>
      <c r="DQC4" s="44"/>
      <c r="DQD4" s="44"/>
      <c r="DQE4" s="44"/>
      <c r="DQF4" s="44"/>
      <c r="DQG4" s="44"/>
      <c r="DQH4" s="44"/>
      <c r="DQI4" s="44"/>
      <c r="DQJ4" s="44"/>
      <c r="DQK4" s="44"/>
      <c r="DQL4" s="44"/>
      <c r="DQM4" s="44"/>
      <c r="DQN4" s="44"/>
      <c r="DQO4" s="44"/>
      <c r="DQP4" s="44"/>
      <c r="DQQ4" s="44"/>
      <c r="DQR4" s="44"/>
      <c r="DQS4" s="44"/>
      <c r="DQT4" s="44"/>
      <c r="DQU4" s="44"/>
      <c r="DQV4" s="44"/>
      <c r="DQW4" s="44"/>
      <c r="DQX4" s="44"/>
      <c r="DQY4" s="44"/>
      <c r="DQZ4" s="44"/>
      <c r="DRA4" s="44"/>
      <c r="DRB4" s="44"/>
      <c r="DRC4" s="44"/>
      <c r="DRD4" s="44"/>
      <c r="DRE4" s="44"/>
      <c r="DRF4" s="44"/>
      <c r="DRG4" s="44"/>
      <c r="DRH4" s="44"/>
      <c r="DRI4" s="44"/>
      <c r="DRJ4" s="44"/>
      <c r="DRK4" s="44"/>
      <c r="DRL4" s="44"/>
      <c r="DRM4" s="44"/>
      <c r="DRN4" s="44"/>
      <c r="DRO4" s="44"/>
      <c r="DRP4" s="44"/>
      <c r="DRQ4" s="44"/>
      <c r="DRR4" s="44"/>
      <c r="DRS4" s="44"/>
      <c r="DRT4" s="44"/>
      <c r="DRU4" s="44"/>
      <c r="DRV4" s="44"/>
      <c r="DRW4" s="44"/>
      <c r="DRX4" s="44"/>
      <c r="DRY4" s="44"/>
      <c r="DRZ4" s="44"/>
      <c r="DSA4" s="44"/>
      <c r="DSB4" s="44"/>
      <c r="DSC4" s="44"/>
      <c r="DSD4" s="44"/>
      <c r="DSE4" s="44"/>
      <c r="DSF4" s="44"/>
      <c r="DSG4" s="44"/>
      <c r="DSH4" s="44"/>
      <c r="DSI4" s="44"/>
      <c r="DSJ4" s="44"/>
      <c r="DSK4" s="44"/>
      <c r="DSL4" s="44"/>
      <c r="DSM4" s="44"/>
      <c r="DSN4" s="44"/>
      <c r="DSO4" s="44"/>
      <c r="DSP4" s="44"/>
      <c r="DSQ4" s="44"/>
      <c r="DSR4" s="44"/>
      <c r="DSS4" s="44"/>
      <c r="DST4" s="44"/>
      <c r="DSU4" s="44"/>
      <c r="DSV4" s="44"/>
      <c r="DSW4" s="44"/>
      <c r="DSX4" s="44"/>
      <c r="DSY4" s="44"/>
      <c r="DSZ4" s="44"/>
      <c r="DTA4" s="44"/>
      <c r="DTB4" s="44"/>
      <c r="DTC4" s="44"/>
      <c r="DTD4" s="44"/>
      <c r="DTE4" s="44"/>
      <c r="DTF4" s="44"/>
      <c r="DTG4" s="44"/>
      <c r="DTH4" s="44"/>
      <c r="DTI4" s="44"/>
      <c r="DTJ4" s="44"/>
      <c r="DTK4" s="44"/>
      <c r="DTL4" s="44"/>
      <c r="DTM4" s="44"/>
      <c r="DTN4" s="44"/>
      <c r="DTO4" s="44"/>
      <c r="DTP4" s="44"/>
      <c r="DTQ4" s="44"/>
      <c r="DTR4" s="44"/>
      <c r="DTS4" s="44"/>
      <c r="DTT4" s="44"/>
      <c r="DTU4" s="44"/>
      <c r="DTV4" s="44"/>
      <c r="DTW4" s="44"/>
      <c r="DTX4" s="44"/>
      <c r="DTY4" s="44"/>
      <c r="DTZ4" s="44"/>
      <c r="DUA4" s="44"/>
      <c r="DUB4" s="44"/>
      <c r="DUC4" s="44"/>
      <c r="DUD4" s="44"/>
      <c r="DUE4" s="44"/>
      <c r="DUF4" s="44"/>
      <c r="DUG4" s="44"/>
      <c r="DUH4" s="44"/>
      <c r="DUI4" s="44"/>
      <c r="DUJ4" s="44"/>
      <c r="DUK4" s="44"/>
      <c r="DUL4" s="44"/>
      <c r="DUM4" s="44"/>
      <c r="DUN4" s="44"/>
      <c r="DUO4" s="44"/>
      <c r="DUP4" s="44"/>
      <c r="DUQ4" s="44"/>
      <c r="DUR4" s="44"/>
      <c r="DUS4" s="44"/>
      <c r="DUT4" s="44"/>
      <c r="DUU4" s="44"/>
      <c r="DUV4" s="44"/>
      <c r="DUW4" s="44"/>
      <c r="DUX4" s="44"/>
      <c r="DUY4" s="44"/>
      <c r="DUZ4" s="44"/>
      <c r="DVA4" s="44"/>
      <c r="DVB4" s="44"/>
      <c r="DVC4" s="44"/>
      <c r="DVD4" s="44"/>
      <c r="DVE4" s="44"/>
      <c r="DVF4" s="44"/>
      <c r="DVG4" s="44"/>
      <c r="DVH4" s="44"/>
      <c r="DVI4" s="44"/>
      <c r="DVJ4" s="44"/>
      <c r="DVK4" s="44"/>
      <c r="DVL4" s="44"/>
      <c r="DVM4" s="44"/>
      <c r="DVN4" s="44"/>
      <c r="DVO4" s="44"/>
      <c r="DVP4" s="44"/>
      <c r="DVQ4" s="44"/>
      <c r="DVR4" s="44"/>
      <c r="DVS4" s="44"/>
      <c r="DVT4" s="44"/>
      <c r="DVU4" s="44"/>
      <c r="DVV4" s="44"/>
      <c r="DVW4" s="44"/>
      <c r="DVX4" s="44"/>
      <c r="DVY4" s="44"/>
      <c r="DVZ4" s="44"/>
      <c r="DWA4" s="44"/>
      <c r="DWB4" s="44"/>
      <c r="DWC4" s="44"/>
      <c r="DWD4" s="44"/>
      <c r="DWE4" s="44"/>
      <c r="DWF4" s="44"/>
      <c r="DWG4" s="44"/>
      <c r="DWH4" s="44"/>
      <c r="DWI4" s="44"/>
      <c r="DWJ4" s="44"/>
      <c r="DWK4" s="44"/>
      <c r="DWL4" s="44"/>
      <c r="DWM4" s="44"/>
      <c r="DWN4" s="44"/>
      <c r="DWO4" s="44"/>
      <c r="DWP4" s="44"/>
      <c r="DWQ4" s="44"/>
      <c r="DWR4" s="44"/>
      <c r="DWS4" s="44"/>
      <c r="DWT4" s="44"/>
      <c r="DWU4" s="44"/>
      <c r="DWV4" s="44"/>
      <c r="DWW4" s="44"/>
      <c r="DWX4" s="44"/>
      <c r="DWY4" s="44"/>
      <c r="DWZ4" s="44"/>
      <c r="DXA4" s="44"/>
      <c r="DXB4" s="44"/>
      <c r="DXC4" s="44"/>
      <c r="DXD4" s="44"/>
      <c r="DXE4" s="44"/>
      <c r="DXF4" s="44"/>
      <c r="DXG4" s="44"/>
      <c r="DXH4" s="44"/>
      <c r="DXI4" s="44"/>
      <c r="DXJ4" s="44"/>
      <c r="DXK4" s="44"/>
      <c r="DXL4" s="44"/>
      <c r="DXM4" s="44"/>
      <c r="DXN4" s="44"/>
      <c r="DXO4" s="44"/>
      <c r="DXP4" s="44"/>
      <c r="DXQ4" s="44"/>
      <c r="DXR4" s="44"/>
      <c r="DXS4" s="44"/>
      <c r="DXT4" s="44"/>
      <c r="DXU4" s="44"/>
      <c r="DXV4" s="44"/>
      <c r="DXW4" s="44"/>
      <c r="DXX4" s="44"/>
      <c r="DXY4" s="44"/>
      <c r="DXZ4" s="44"/>
      <c r="DYA4" s="44"/>
      <c r="DYB4" s="44"/>
      <c r="DYC4" s="44"/>
      <c r="DYD4" s="44"/>
      <c r="DYE4" s="44"/>
      <c r="DYF4" s="44"/>
      <c r="DYG4" s="44"/>
      <c r="DYH4" s="44"/>
      <c r="DYI4" s="44"/>
      <c r="DYJ4" s="44"/>
      <c r="DYK4" s="44"/>
      <c r="DYL4" s="44"/>
      <c r="DYM4" s="44"/>
      <c r="DYN4" s="44"/>
      <c r="DYO4" s="44"/>
      <c r="DYP4" s="44"/>
      <c r="DYQ4" s="44"/>
      <c r="DYR4" s="44"/>
      <c r="DYS4" s="44"/>
      <c r="DYT4" s="44"/>
      <c r="DYU4" s="44"/>
      <c r="DYV4" s="44"/>
      <c r="DYW4" s="44"/>
      <c r="DYX4" s="44"/>
      <c r="DYY4" s="44"/>
      <c r="DYZ4" s="44"/>
      <c r="DZA4" s="44"/>
      <c r="DZB4" s="44"/>
      <c r="DZC4" s="44"/>
      <c r="DZD4" s="44"/>
      <c r="DZE4" s="44"/>
      <c r="DZF4" s="44"/>
      <c r="DZG4" s="44"/>
      <c r="DZH4" s="44"/>
      <c r="DZI4" s="44"/>
      <c r="DZJ4" s="44"/>
      <c r="DZK4" s="44"/>
      <c r="DZL4" s="44"/>
      <c r="DZM4" s="44"/>
      <c r="DZN4" s="44"/>
      <c r="DZO4" s="44"/>
      <c r="DZP4" s="44"/>
      <c r="DZQ4" s="44"/>
      <c r="DZR4" s="44"/>
      <c r="DZS4" s="44"/>
      <c r="DZT4" s="44"/>
      <c r="DZU4" s="44"/>
      <c r="DZV4" s="44"/>
      <c r="DZW4" s="44"/>
      <c r="DZX4" s="44"/>
      <c r="DZY4" s="44"/>
      <c r="DZZ4" s="44"/>
      <c r="EAA4" s="44"/>
      <c r="EAB4" s="44"/>
      <c r="EAC4" s="44"/>
      <c r="EAD4" s="44"/>
      <c r="EAE4" s="44"/>
      <c r="EAF4" s="44"/>
      <c r="EAG4" s="44"/>
      <c r="EAH4" s="44"/>
      <c r="EAI4" s="44"/>
      <c r="EAJ4" s="44"/>
      <c r="EAK4" s="44"/>
      <c r="EAL4" s="44"/>
      <c r="EAM4" s="44"/>
      <c r="EAN4" s="44"/>
      <c r="EAO4" s="44"/>
      <c r="EAP4" s="44"/>
      <c r="EAQ4" s="44"/>
      <c r="EAR4" s="44"/>
      <c r="EAS4" s="44"/>
      <c r="EAT4" s="44"/>
      <c r="EAU4" s="44"/>
      <c r="EAV4" s="44"/>
      <c r="EAW4" s="44"/>
      <c r="EAX4" s="44"/>
      <c r="EAY4" s="44"/>
      <c r="EAZ4" s="44"/>
      <c r="EBA4" s="44"/>
      <c r="EBB4" s="44"/>
      <c r="EBC4" s="44"/>
      <c r="EBD4" s="44"/>
      <c r="EBE4" s="44"/>
      <c r="EBF4" s="44"/>
      <c r="EBG4" s="44"/>
      <c r="EBH4" s="44"/>
      <c r="EBI4" s="44"/>
      <c r="EBJ4" s="44"/>
      <c r="EBK4" s="44"/>
      <c r="EBL4" s="44"/>
      <c r="EBM4" s="44"/>
      <c r="EBN4" s="44"/>
      <c r="EBO4" s="44"/>
      <c r="EBP4" s="44"/>
      <c r="EBQ4" s="44"/>
      <c r="EBR4" s="44"/>
      <c r="EBS4" s="44"/>
      <c r="EBT4" s="44"/>
      <c r="EBU4" s="44"/>
      <c r="EBV4" s="44"/>
      <c r="EBW4" s="44"/>
      <c r="EBX4" s="44"/>
      <c r="EBY4" s="44"/>
      <c r="EBZ4" s="44"/>
      <c r="ECA4" s="44"/>
      <c r="ECB4" s="44"/>
      <c r="ECC4" s="44"/>
      <c r="ECD4" s="44"/>
      <c r="ECE4" s="44"/>
      <c r="ECF4" s="44"/>
      <c r="ECG4" s="44"/>
      <c r="ECH4" s="44"/>
      <c r="ECI4" s="44"/>
      <c r="ECJ4" s="44"/>
      <c r="ECK4" s="44"/>
      <c r="ECL4" s="44"/>
      <c r="ECM4" s="44"/>
      <c r="ECN4" s="44"/>
      <c r="ECO4" s="44"/>
      <c r="ECP4" s="44"/>
      <c r="ECQ4" s="44"/>
      <c r="ECR4" s="44"/>
      <c r="ECS4" s="44"/>
      <c r="ECT4" s="44"/>
      <c r="ECU4" s="44"/>
      <c r="ECV4" s="44"/>
      <c r="ECW4" s="44"/>
      <c r="ECX4" s="44"/>
      <c r="ECY4" s="44"/>
      <c r="ECZ4" s="44"/>
      <c r="EDA4" s="44"/>
      <c r="EDB4" s="44"/>
      <c r="EDC4" s="44"/>
      <c r="EDD4" s="44"/>
      <c r="EDE4" s="44"/>
      <c r="EDF4" s="44"/>
      <c r="EDG4" s="44"/>
      <c r="EDH4" s="44"/>
      <c r="EDI4" s="44"/>
      <c r="EDJ4" s="44"/>
      <c r="EDK4" s="44"/>
      <c r="EDL4" s="44"/>
      <c r="EDM4" s="44"/>
      <c r="EDN4" s="44"/>
      <c r="EDO4" s="44"/>
      <c r="EDP4" s="44"/>
      <c r="EDQ4" s="44"/>
      <c r="EDR4" s="44"/>
      <c r="EDS4" s="44"/>
      <c r="EDT4" s="44"/>
      <c r="EDU4" s="44"/>
      <c r="EDV4" s="44"/>
      <c r="EDW4" s="44"/>
      <c r="EDX4" s="44"/>
      <c r="EDY4" s="44"/>
      <c r="EDZ4" s="44"/>
      <c r="EEA4" s="44"/>
      <c r="EEB4" s="44"/>
      <c r="EEC4" s="44"/>
      <c r="EED4" s="44"/>
      <c r="EEE4" s="44"/>
      <c r="EEF4" s="44"/>
      <c r="EEG4" s="44"/>
      <c r="EEH4" s="44"/>
      <c r="EEI4" s="44"/>
      <c r="EEJ4" s="44"/>
      <c r="EEK4" s="44"/>
      <c r="EEL4" s="44"/>
      <c r="EEM4" s="44"/>
      <c r="EEN4" s="44"/>
      <c r="EEO4" s="44"/>
      <c r="EEP4" s="44"/>
      <c r="EEQ4" s="44"/>
      <c r="EER4" s="44"/>
      <c r="EES4" s="44"/>
      <c r="EET4" s="44"/>
      <c r="EEU4" s="44"/>
      <c r="EEV4" s="44"/>
      <c r="EEW4" s="44"/>
      <c r="EEX4" s="44"/>
      <c r="EEY4" s="44"/>
      <c r="EEZ4" s="44"/>
      <c r="EFA4" s="44"/>
      <c r="EFB4" s="44"/>
      <c r="EFC4" s="44"/>
      <c r="EFD4" s="44"/>
      <c r="EFE4" s="44"/>
      <c r="EFF4" s="44"/>
      <c r="EFG4" s="44"/>
      <c r="EFH4" s="44"/>
      <c r="EFI4" s="44"/>
      <c r="EFJ4" s="44"/>
      <c r="EFK4" s="44"/>
      <c r="EFL4" s="44"/>
      <c r="EFM4" s="44"/>
      <c r="EFN4" s="44"/>
      <c r="EFO4" s="44"/>
      <c r="EFP4" s="44"/>
      <c r="EFQ4" s="44"/>
      <c r="EFR4" s="44"/>
      <c r="EFS4" s="44"/>
      <c r="EFT4" s="44"/>
      <c r="EFU4" s="44"/>
      <c r="EFV4" s="44"/>
      <c r="EFW4" s="44"/>
      <c r="EFX4" s="44"/>
      <c r="EFY4" s="44"/>
      <c r="EFZ4" s="44"/>
      <c r="EGA4" s="44"/>
      <c r="EGB4" s="44"/>
      <c r="EGC4" s="44"/>
      <c r="EGD4" s="44"/>
      <c r="EGE4" s="44"/>
      <c r="EGF4" s="44"/>
      <c r="EGG4" s="44"/>
      <c r="EGH4" s="44"/>
      <c r="EGI4" s="44"/>
      <c r="EGJ4" s="44"/>
      <c r="EGK4" s="44"/>
      <c r="EGL4" s="44"/>
      <c r="EGM4" s="44"/>
      <c r="EGN4" s="44"/>
      <c r="EGO4" s="44"/>
      <c r="EGP4" s="44"/>
      <c r="EGQ4" s="44"/>
      <c r="EGR4" s="44"/>
      <c r="EGS4" s="44"/>
      <c r="EGT4" s="44"/>
      <c r="EGU4" s="44"/>
      <c r="EGV4" s="44"/>
      <c r="EGW4" s="44"/>
      <c r="EGX4" s="44"/>
      <c r="EGY4" s="44"/>
      <c r="EGZ4" s="44"/>
      <c r="EHA4" s="44"/>
      <c r="EHB4" s="44"/>
      <c r="EHC4" s="44"/>
      <c r="EHD4" s="44"/>
      <c r="EHE4" s="44"/>
      <c r="EHF4" s="44"/>
      <c r="EHG4" s="44"/>
      <c r="EHH4" s="44"/>
      <c r="EHI4" s="44"/>
      <c r="EHJ4" s="44"/>
      <c r="EHK4" s="44"/>
      <c r="EHL4" s="44"/>
      <c r="EHM4" s="44"/>
      <c r="EHN4" s="44"/>
      <c r="EHO4" s="44"/>
      <c r="EHP4" s="44"/>
      <c r="EHQ4" s="44"/>
      <c r="EHR4" s="44"/>
      <c r="EHS4" s="44"/>
      <c r="EHT4" s="44"/>
      <c r="EHU4" s="44"/>
      <c r="EHV4" s="44"/>
      <c r="EHW4" s="44"/>
      <c r="EHX4" s="44"/>
      <c r="EHY4" s="44"/>
      <c r="EHZ4" s="44"/>
      <c r="EIA4" s="44"/>
      <c r="EIB4" s="44"/>
      <c r="EIC4" s="44"/>
      <c r="EID4" s="44"/>
      <c r="EIE4" s="44"/>
      <c r="EIF4" s="44"/>
      <c r="EIG4" s="44"/>
      <c r="EIH4" s="44"/>
      <c r="EII4" s="44"/>
      <c r="EIJ4" s="44"/>
      <c r="EIK4" s="44"/>
      <c r="EIL4" s="44"/>
      <c r="EIM4" s="44"/>
      <c r="EIN4" s="44"/>
      <c r="EIO4" s="44"/>
      <c r="EIP4" s="44"/>
      <c r="EIQ4" s="44"/>
      <c r="EIR4" s="44"/>
      <c r="EIS4" s="44"/>
      <c r="EIT4" s="44"/>
      <c r="EIU4" s="44"/>
      <c r="EIV4" s="44"/>
      <c r="EIW4" s="44"/>
      <c r="EIX4" s="44"/>
      <c r="EIY4" s="44"/>
      <c r="EIZ4" s="44"/>
      <c r="EJA4" s="44"/>
      <c r="EJB4" s="44"/>
      <c r="EJC4" s="44"/>
      <c r="EJD4" s="44"/>
      <c r="EJE4" s="44"/>
      <c r="EJF4" s="44"/>
      <c r="EJG4" s="44"/>
      <c r="EJH4" s="44"/>
      <c r="EJI4" s="44"/>
      <c r="EJJ4" s="44"/>
      <c r="EJK4" s="44"/>
      <c r="EJL4" s="44"/>
      <c r="EJM4" s="44"/>
      <c r="EJN4" s="44"/>
      <c r="EJO4" s="44"/>
      <c r="EJP4" s="44"/>
      <c r="EJQ4" s="44"/>
      <c r="EJR4" s="44"/>
      <c r="EJS4" s="44"/>
      <c r="EJT4" s="44"/>
      <c r="EJU4" s="44"/>
      <c r="EJV4" s="44"/>
      <c r="EJW4" s="44"/>
      <c r="EJX4" s="44"/>
      <c r="EJY4" s="44"/>
      <c r="EJZ4" s="44"/>
      <c r="EKA4" s="44"/>
      <c r="EKB4" s="44"/>
      <c r="EKC4" s="44"/>
      <c r="EKD4" s="44"/>
      <c r="EKE4" s="44"/>
      <c r="EKF4" s="44"/>
      <c r="EKG4" s="44"/>
      <c r="EKH4" s="44"/>
      <c r="EKI4" s="44"/>
      <c r="EKJ4" s="44"/>
      <c r="EKK4" s="44"/>
      <c r="EKL4" s="44"/>
      <c r="EKM4" s="44"/>
      <c r="EKN4" s="44"/>
      <c r="EKO4" s="44"/>
      <c r="EKP4" s="44"/>
      <c r="EKQ4" s="44"/>
      <c r="EKR4" s="44"/>
      <c r="EKS4" s="44"/>
      <c r="EKT4" s="44"/>
      <c r="EKU4" s="44"/>
      <c r="EKV4" s="44"/>
      <c r="EKW4" s="44"/>
      <c r="EKX4" s="44"/>
      <c r="EKY4" s="44"/>
      <c r="EKZ4" s="44"/>
      <c r="ELA4" s="44"/>
      <c r="ELB4" s="44"/>
      <c r="ELC4" s="44"/>
      <c r="ELD4" s="44"/>
      <c r="ELE4" s="44"/>
      <c r="ELF4" s="44"/>
      <c r="ELG4" s="44"/>
      <c r="ELH4" s="44"/>
      <c r="ELI4" s="44"/>
      <c r="ELJ4" s="44"/>
      <c r="ELK4" s="44"/>
      <c r="ELL4" s="44"/>
      <c r="ELM4" s="44"/>
      <c r="ELN4" s="44"/>
      <c r="ELO4" s="44"/>
      <c r="ELP4" s="44"/>
      <c r="ELQ4" s="44"/>
      <c r="ELR4" s="44"/>
      <c r="ELS4" s="44"/>
      <c r="ELT4" s="44"/>
      <c r="ELU4" s="44"/>
      <c r="ELV4" s="44"/>
      <c r="ELW4" s="44"/>
      <c r="ELX4" s="44"/>
      <c r="ELY4" s="44"/>
      <c r="ELZ4" s="44"/>
      <c r="EMA4" s="44"/>
      <c r="EMB4" s="44"/>
      <c r="EMC4" s="44"/>
      <c r="EMD4" s="44"/>
      <c r="EME4" s="44"/>
      <c r="EMF4" s="44"/>
      <c r="EMG4" s="44"/>
      <c r="EMH4" s="44"/>
      <c r="EMI4" s="44"/>
      <c r="EMJ4" s="44"/>
      <c r="EMK4" s="44"/>
      <c r="EML4" s="44"/>
      <c r="EMM4" s="44"/>
      <c r="EMN4" s="44"/>
      <c r="EMO4" s="44"/>
      <c r="EMP4" s="44"/>
      <c r="EMQ4" s="44"/>
      <c r="EMR4" s="44"/>
      <c r="EMS4" s="44"/>
      <c r="EMT4" s="44"/>
      <c r="EMU4" s="44"/>
      <c r="EMV4" s="44"/>
      <c r="EMW4" s="44"/>
      <c r="EMX4" s="44"/>
      <c r="EMY4" s="44"/>
      <c r="EMZ4" s="44"/>
      <c r="ENA4" s="44"/>
      <c r="ENB4" s="44"/>
      <c r="ENC4" s="44"/>
      <c r="END4" s="44"/>
      <c r="ENE4" s="44"/>
      <c r="ENF4" s="44"/>
      <c r="ENG4" s="44"/>
      <c r="ENH4" s="44"/>
      <c r="ENI4" s="44"/>
      <c r="ENJ4" s="44"/>
      <c r="ENK4" s="44"/>
      <c r="ENL4" s="44"/>
      <c r="ENM4" s="44"/>
      <c r="ENN4" s="44"/>
      <c r="ENO4" s="44"/>
      <c r="ENP4" s="44"/>
      <c r="ENQ4" s="44"/>
      <c r="ENR4" s="44"/>
      <c r="ENS4" s="44"/>
      <c r="ENT4" s="44"/>
      <c r="ENU4" s="44"/>
      <c r="ENV4" s="44"/>
      <c r="ENW4" s="44"/>
      <c r="ENX4" s="44"/>
      <c r="ENY4" s="44"/>
      <c r="ENZ4" s="44"/>
      <c r="EOA4" s="44"/>
      <c r="EOB4" s="44"/>
      <c r="EOC4" s="44"/>
      <c r="EOD4" s="44"/>
      <c r="EOE4" s="44"/>
      <c r="EOF4" s="44"/>
      <c r="EOG4" s="44"/>
      <c r="EOH4" s="44"/>
      <c r="EOI4" s="44"/>
      <c r="EOJ4" s="44"/>
      <c r="EOK4" s="44"/>
      <c r="EOL4" s="44"/>
      <c r="EOM4" s="44"/>
      <c r="EON4" s="44"/>
      <c r="EOO4" s="44"/>
      <c r="EOP4" s="44"/>
      <c r="EOQ4" s="44"/>
      <c r="EOR4" s="44"/>
      <c r="EOS4" s="44"/>
      <c r="EOT4" s="44"/>
      <c r="EOU4" s="44"/>
      <c r="EOV4" s="44"/>
      <c r="EOW4" s="44"/>
      <c r="EOX4" s="44"/>
      <c r="EOY4" s="44"/>
      <c r="EOZ4" s="44"/>
      <c r="EPA4" s="44"/>
      <c r="EPB4" s="44"/>
      <c r="EPC4" s="44"/>
      <c r="EPD4" s="44"/>
      <c r="EPE4" s="44"/>
      <c r="EPF4" s="44"/>
      <c r="EPG4" s="44"/>
      <c r="EPH4" s="44"/>
      <c r="EPI4" s="44"/>
      <c r="EPJ4" s="44"/>
      <c r="EPK4" s="44"/>
      <c r="EPL4" s="44"/>
      <c r="EPM4" s="44"/>
      <c r="EPN4" s="44"/>
      <c r="EPO4" s="44"/>
      <c r="EPP4" s="44"/>
      <c r="EPQ4" s="44"/>
      <c r="EPR4" s="44"/>
      <c r="EPS4" s="44"/>
      <c r="EPT4" s="44"/>
      <c r="EPU4" s="44"/>
      <c r="EPV4" s="44"/>
      <c r="EPW4" s="44"/>
      <c r="EPX4" s="44"/>
      <c r="EPY4" s="44"/>
      <c r="EPZ4" s="44"/>
      <c r="EQA4" s="44"/>
      <c r="EQB4" s="44"/>
      <c r="EQC4" s="44"/>
      <c r="EQD4" s="44"/>
      <c r="EQE4" s="44"/>
      <c r="EQF4" s="44"/>
      <c r="EQG4" s="44"/>
      <c r="EQH4" s="44"/>
      <c r="EQI4" s="44"/>
      <c r="EQJ4" s="44"/>
      <c r="EQK4" s="44"/>
      <c r="EQL4" s="44"/>
      <c r="EQM4" s="44"/>
      <c r="EQN4" s="44"/>
      <c r="EQO4" s="44"/>
      <c r="EQP4" s="44"/>
      <c r="EQQ4" s="44"/>
      <c r="EQR4" s="44"/>
      <c r="EQS4" s="44"/>
      <c r="EQT4" s="44"/>
      <c r="EQU4" s="44"/>
      <c r="EQV4" s="44"/>
      <c r="EQW4" s="44"/>
      <c r="EQX4" s="44"/>
      <c r="EQY4" s="44"/>
      <c r="EQZ4" s="44"/>
      <c r="ERA4" s="44"/>
      <c r="ERB4" s="44"/>
      <c r="ERC4" s="44"/>
      <c r="ERD4" s="44"/>
      <c r="ERE4" s="44"/>
      <c r="ERF4" s="44"/>
      <c r="ERG4" s="44"/>
      <c r="ERH4" s="44"/>
      <c r="ERI4" s="44"/>
      <c r="ERJ4" s="44"/>
      <c r="ERK4" s="44"/>
      <c r="ERL4" s="44"/>
      <c r="ERM4" s="44"/>
      <c r="ERN4" s="44"/>
      <c r="ERO4" s="44"/>
      <c r="ERP4" s="44"/>
      <c r="ERQ4" s="44"/>
      <c r="ERR4" s="44"/>
      <c r="ERS4" s="44"/>
      <c r="ERT4" s="44"/>
      <c r="ERU4" s="44"/>
      <c r="ERV4" s="44"/>
      <c r="ERW4" s="44"/>
      <c r="ERX4" s="44"/>
      <c r="ERY4" s="44"/>
      <c r="ERZ4" s="44"/>
      <c r="ESA4" s="44"/>
      <c r="ESB4" s="44"/>
      <c r="ESC4" s="44"/>
      <c r="ESD4" s="44"/>
      <c r="ESE4" s="44"/>
      <c r="ESF4" s="44"/>
      <c r="ESG4" s="44"/>
      <c r="ESH4" s="44"/>
      <c r="ESI4" s="44"/>
      <c r="ESJ4" s="44"/>
      <c r="ESK4" s="44"/>
      <c r="ESL4" s="44"/>
      <c r="ESM4" s="44"/>
      <c r="ESN4" s="44"/>
      <c r="ESO4" s="44"/>
      <c r="ESP4" s="44"/>
      <c r="ESQ4" s="44"/>
      <c r="ESR4" s="44"/>
      <c r="ESS4" s="44"/>
      <c r="EST4" s="44"/>
      <c r="ESU4" s="44"/>
      <c r="ESV4" s="44"/>
      <c r="ESW4" s="44"/>
      <c r="ESX4" s="44"/>
      <c r="ESY4" s="44"/>
      <c r="ESZ4" s="44"/>
      <c r="ETA4" s="44"/>
      <c r="ETB4" s="44"/>
      <c r="ETC4" s="44"/>
      <c r="ETD4" s="44"/>
      <c r="ETE4" s="44"/>
      <c r="ETF4" s="44"/>
      <c r="ETG4" s="44"/>
      <c r="ETH4" s="44"/>
      <c r="ETI4" s="44"/>
      <c r="ETJ4" s="44"/>
      <c r="ETK4" s="44"/>
      <c r="ETL4" s="44"/>
      <c r="ETM4" s="44"/>
      <c r="ETN4" s="44"/>
      <c r="ETO4" s="44"/>
      <c r="ETP4" s="44"/>
      <c r="ETQ4" s="44"/>
      <c r="ETR4" s="44"/>
      <c r="ETS4" s="44"/>
      <c r="ETT4" s="44"/>
      <c r="ETU4" s="44"/>
      <c r="ETV4" s="44"/>
      <c r="ETW4" s="44"/>
      <c r="ETX4" s="44"/>
      <c r="ETY4" s="44"/>
      <c r="ETZ4" s="44"/>
      <c r="EUA4" s="44"/>
      <c r="EUB4" s="44"/>
      <c r="EUC4" s="44"/>
      <c r="EUD4" s="44"/>
      <c r="EUE4" s="44"/>
      <c r="EUF4" s="44"/>
      <c r="EUG4" s="44"/>
      <c r="EUH4" s="44"/>
      <c r="EUI4" s="44"/>
      <c r="EUJ4" s="44"/>
      <c r="EUK4" s="44"/>
      <c r="EUL4" s="44"/>
      <c r="EUM4" s="44"/>
      <c r="EUN4" s="44"/>
      <c r="EUO4" s="44"/>
      <c r="EUP4" s="44"/>
      <c r="EUQ4" s="44"/>
      <c r="EUR4" s="44"/>
      <c r="EUS4" s="44"/>
      <c r="EUT4" s="44"/>
      <c r="EUU4" s="44"/>
      <c r="EUV4" s="44"/>
      <c r="EUW4" s="44"/>
      <c r="EUX4" s="44"/>
      <c r="EUY4" s="44"/>
      <c r="EUZ4" s="44"/>
      <c r="EVA4" s="44"/>
      <c r="EVB4" s="44"/>
      <c r="EVC4" s="44"/>
      <c r="EVD4" s="44"/>
      <c r="EVE4" s="44"/>
      <c r="EVF4" s="44"/>
      <c r="EVG4" s="44"/>
      <c r="EVH4" s="44"/>
      <c r="EVI4" s="44"/>
      <c r="EVJ4" s="44"/>
      <c r="EVK4" s="44"/>
      <c r="EVL4" s="44"/>
      <c r="EVM4" s="44"/>
      <c r="EVN4" s="44"/>
      <c r="EVO4" s="44"/>
      <c r="EVP4" s="44"/>
      <c r="EVQ4" s="44"/>
      <c r="EVR4" s="44"/>
      <c r="EVS4" s="44"/>
      <c r="EVT4" s="44"/>
      <c r="EVU4" s="44"/>
      <c r="EVV4" s="44"/>
      <c r="EVW4" s="44"/>
      <c r="EVX4" s="44"/>
      <c r="EVY4" s="44"/>
      <c r="EVZ4" s="44"/>
      <c r="EWA4" s="44"/>
      <c r="EWB4" s="44"/>
      <c r="EWC4" s="44"/>
      <c r="EWD4" s="44"/>
      <c r="EWE4" s="44"/>
      <c r="EWF4" s="44"/>
      <c r="EWG4" s="44"/>
      <c r="EWH4" s="44"/>
      <c r="EWI4" s="44"/>
      <c r="EWJ4" s="44"/>
      <c r="EWK4" s="44"/>
      <c r="EWL4" s="44"/>
      <c r="EWM4" s="44"/>
      <c r="EWN4" s="44"/>
      <c r="EWO4" s="44"/>
      <c r="EWP4" s="44"/>
      <c r="EWQ4" s="44"/>
      <c r="EWR4" s="44"/>
      <c r="EWS4" s="44"/>
      <c r="EWT4" s="44"/>
      <c r="EWU4" s="44"/>
      <c r="EWV4" s="44"/>
      <c r="EWW4" s="44"/>
      <c r="EWX4" s="44"/>
      <c r="EWY4" s="44"/>
      <c r="EWZ4" s="44"/>
      <c r="EXA4" s="44"/>
      <c r="EXB4" s="44"/>
      <c r="EXC4" s="44"/>
      <c r="EXD4" s="44"/>
      <c r="EXE4" s="44"/>
      <c r="EXF4" s="44"/>
      <c r="EXG4" s="44"/>
      <c r="EXH4" s="44"/>
      <c r="EXI4" s="44"/>
      <c r="EXJ4" s="44"/>
      <c r="EXK4" s="44"/>
      <c r="EXL4" s="44"/>
      <c r="EXM4" s="44"/>
      <c r="EXN4" s="44"/>
      <c r="EXO4" s="44"/>
      <c r="EXP4" s="44"/>
      <c r="EXQ4" s="44"/>
      <c r="EXR4" s="44"/>
      <c r="EXS4" s="44"/>
      <c r="EXT4" s="44"/>
      <c r="EXU4" s="44"/>
      <c r="EXV4" s="44"/>
      <c r="EXW4" s="44"/>
      <c r="EXX4" s="44"/>
      <c r="EXY4" s="44"/>
      <c r="EXZ4" s="44"/>
      <c r="EYA4" s="44"/>
      <c r="EYB4" s="44"/>
      <c r="EYC4" s="44"/>
      <c r="EYD4" s="44"/>
      <c r="EYE4" s="44"/>
      <c r="EYF4" s="44"/>
      <c r="EYG4" s="44"/>
      <c r="EYH4" s="44"/>
      <c r="EYI4" s="44"/>
      <c r="EYJ4" s="44"/>
      <c r="EYK4" s="44"/>
      <c r="EYL4" s="44"/>
      <c r="EYM4" s="44"/>
      <c r="EYN4" s="44"/>
      <c r="EYO4" s="44"/>
      <c r="EYP4" s="44"/>
      <c r="EYQ4" s="44"/>
      <c r="EYR4" s="44"/>
      <c r="EYS4" s="44"/>
      <c r="EYT4" s="44"/>
      <c r="EYU4" s="44"/>
      <c r="EYV4" s="44"/>
      <c r="EYW4" s="44"/>
      <c r="EYX4" s="44"/>
      <c r="EYY4" s="44"/>
      <c r="EYZ4" s="44"/>
      <c r="EZA4" s="44"/>
      <c r="EZB4" s="44"/>
      <c r="EZC4" s="44"/>
      <c r="EZD4" s="44"/>
      <c r="EZE4" s="44"/>
      <c r="EZF4" s="44"/>
      <c r="EZG4" s="44"/>
      <c r="EZH4" s="44"/>
      <c r="EZI4" s="44"/>
      <c r="EZJ4" s="44"/>
      <c r="EZK4" s="44"/>
      <c r="EZL4" s="44"/>
      <c r="EZM4" s="44"/>
      <c r="EZN4" s="44"/>
      <c r="EZO4" s="44"/>
      <c r="EZP4" s="44"/>
      <c r="EZQ4" s="44"/>
      <c r="EZR4" s="44"/>
      <c r="EZS4" s="44"/>
      <c r="EZT4" s="44"/>
      <c r="EZU4" s="44"/>
      <c r="EZV4" s="44"/>
      <c r="EZW4" s="44"/>
      <c r="EZX4" s="44"/>
      <c r="EZY4" s="44"/>
      <c r="EZZ4" s="44"/>
      <c r="FAA4" s="44"/>
      <c r="FAB4" s="44"/>
      <c r="FAC4" s="44"/>
      <c r="FAD4" s="44"/>
      <c r="FAE4" s="44"/>
      <c r="FAF4" s="44"/>
      <c r="FAG4" s="44"/>
      <c r="FAH4" s="44"/>
      <c r="FAI4" s="44"/>
      <c r="FAJ4" s="44"/>
      <c r="FAK4" s="44"/>
      <c r="FAL4" s="44"/>
      <c r="FAM4" s="44"/>
      <c r="FAN4" s="44"/>
      <c r="FAO4" s="44"/>
      <c r="FAP4" s="44"/>
      <c r="FAQ4" s="44"/>
      <c r="FAR4" s="44"/>
      <c r="FAS4" s="44"/>
      <c r="FAT4" s="44"/>
      <c r="FAU4" s="44"/>
      <c r="FAV4" s="44"/>
      <c r="FAW4" s="44"/>
      <c r="FAX4" s="44"/>
      <c r="FAY4" s="44"/>
      <c r="FAZ4" s="44"/>
      <c r="FBA4" s="44"/>
      <c r="FBB4" s="44"/>
      <c r="FBC4" s="44"/>
      <c r="FBD4" s="44"/>
      <c r="FBE4" s="44"/>
      <c r="FBF4" s="44"/>
      <c r="FBG4" s="44"/>
      <c r="FBH4" s="44"/>
      <c r="FBI4" s="44"/>
      <c r="FBJ4" s="44"/>
      <c r="FBK4" s="44"/>
      <c r="FBL4" s="44"/>
      <c r="FBM4" s="44"/>
      <c r="FBN4" s="44"/>
      <c r="FBO4" s="44"/>
      <c r="FBP4" s="44"/>
      <c r="FBQ4" s="44"/>
      <c r="FBR4" s="44"/>
      <c r="FBS4" s="44"/>
      <c r="FBT4" s="44"/>
      <c r="FBU4" s="44"/>
      <c r="FBV4" s="44"/>
      <c r="FBW4" s="44"/>
      <c r="FBX4" s="44"/>
      <c r="FBY4" s="44"/>
      <c r="FBZ4" s="44"/>
      <c r="FCA4" s="44"/>
      <c r="FCB4" s="44"/>
      <c r="FCC4" s="44"/>
      <c r="FCD4" s="44"/>
      <c r="FCE4" s="44"/>
      <c r="FCF4" s="44"/>
      <c r="FCG4" s="44"/>
      <c r="FCH4" s="44"/>
      <c r="FCI4" s="44"/>
      <c r="FCJ4" s="44"/>
      <c r="FCK4" s="44"/>
      <c r="FCL4" s="44"/>
      <c r="FCM4" s="44"/>
      <c r="FCN4" s="44"/>
      <c r="FCO4" s="44"/>
      <c r="FCP4" s="44"/>
      <c r="FCQ4" s="44"/>
      <c r="FCR4" s="44"/>
      <c r="FCS4" s="44"/>
      <c r="FCT4" s="44"/>
      <c r="FCU4" s="44"/>
      <c r="FCV4" s="44"/>
      <c r="FCW4" s="44"/>
      <c r="FCX4" s="44"/>
      <c r="FCY4" s="44"/>
      <c r="FCZ4" s="44"/>
      <c r="FDA4" s="44"/>
      <c r="FDB4" s="44"/>
      <c r="FDC4" s="44"/>
      <c r="FDD4" s="44"/>
      <c r="FDE4" s="44"/>
      <c r="FDF4" s="44"/>
      <c r="FDG4" s="44"/>
      <c r="FDH4" s="44"/>
      <c r="FDI4" s="44"/>
      <c r="FDJ4" s="44"/>
      <c r="FDK4" s="44"/>
      <c r="FDL4" s="44"/>
      <c r="FDM4" s="44"/>
      <c r="FDN4" s="44"/>
      <c r="FDO4" s="44"/>
      <c r="FDP4" s="44"/>
      <c r="FDQ4" s="44"/>
      <c r="FDR4" s="44"/>
      <c r="FDS4" s="44"/>
      <c r="FDT4" s="44"/>
      <c r="FDU4" s="44"/>
      <c r="FDV4" s="44"/>
      <c r="FDW4" s="44"/>
      <c r="FDX4" s="44"/>
      <c r="FDY4" s="44"/>
      <c r="FDZ4" s="44"/>
      <c r="FEA4" s="44"/>
      <c r="FEB4" s="44"/>
      <c r="FEC4" s="44"/>
      <c r="FED4" s="44"/>
      <c r="FEE4" s="44"/>
      <c r="FEF4" s="44"/>
      <c r="FEG4" s="44"/>
      <c r="FEH4" s="44"/>
      <c r="FEI4" s="44"/>
      <c r="FEJ4" s="44"/>
      <c r="FEK4" s="44"/>
      <c r="FEL4" s="44"/>
      <c r="FEM4" s="44"/>
      <c r="FEN4" s="44"/>
      <c r="FEO4" s="44"/>
      <c r="FEP4" s="44"/>
      <c r="FEQ4" s="44"/>
      <c r="FER4" s="44"/>
      <c r="FES4" s="44"/>
      <c r="FET4" s="44"/>
      <c r="FEU4" s="44"/>
      <c r="FEV4" s="44"/>
      <c r="FEW4" s="44"/>
      <c r="FEX4" s="44"/>
      <c r="FEY4" s="44"/>
      <c r="FEZ4" s="44"/>
      <c r="FFA4" s="44"/>
      <c r="FFB4" s="44"/>
      <c r="FFC4" s="44"/>
      <c r="FFD4" s="44"/>
      <c r="FFE4" s="44"/>
      <c r="FFF4" s="44"/>
      <c r="FFG4" s="44"/>
      <c r="FFH4" s="44"/>
      <c r="FFI4" s="44"/>
      <c r="FFJ4" s="44"/>
      <c r="FFK4" s="44"/>
      <c r="FFL4" s="44"/>
      <c r="FFM4" s="44"/>
      <c r="FFN4" s="44"/>
      <c r="FFO4" s="44"/>
      <c r="FFP4" s="44"/>
      <c r="FFQ4" s="44"/>
      <c r="FFR4" s="44"/>
      <c r="FFS4" s="44"/>
      <c r="FFT4" s="44"/>
      <c r="FFU4" s="44"/>
      <c r="FFV4" s="44"/>
      <c r="FFW4" s="44"/>
      <c r="FFX4" s="44"/>
      <c r="FFY4" s="44"/>
      <c r="FFZ4" s="44"/>
      <c r="FGA4" s="44"/>
      <c r="FGB4" s="44"/>
      <c r="FGC4" s="44"/>
      <c r="FGD4" s="44"/>
      <c r="FGE4" s="44"/>
      <c r="FGF4" s="44"/>
      <c r="FGG4" s="44"/>
      <c r="FGH4" s="44"/>
      <c r="FGI4" s="44"/>
      <c r="FGJ4" s="44"/>
      <c r="FGK4" s="44"/>
      <c r="FGL4" s="44"/>
      <c r="FGM4" s="44"/>
      <c r="FGN4" s="44"/>
      <c r="FGO4" s="44"/>
      <c r="FGP4" s="44"/>
      <c r="FGQ4" s="44"/>
      <c r="FGR4" s="44"/>
      <c r="FGS4" s="44"/>
      <c r="FGT4" s="44"/>
      <c r="FGU4" s="44"/>
      <c r="FGV4" s="44"/>
      <c r="FGW4" s="44"/>
      <c r="FGX4" s="44"/>
      <c r="FGY4" s="44"/>
      <c r="FGZ4" s="44"/>
      <c r="FHA4" s="44"/>
      <c r="FHB4" s="44"/>
      <c r="FHC4" s="44"/>
      <c r="FHD4" s="44"/>
      <c r="FHE4" s="44"/>
      <c r="FHF4" s="44"/>
      <c r="FHG4" s="44"/>
      <c r="FHH4" s="44"/>
      <c r="FHI4" s="44"/>
      <c r="FHJ4" s="44"/>
      <c r="FHK4" s="44"/>
      <c r="FHL4" s="44"/>
      <c r="FHM4" s="44"/>
      <c r="FHN4" s="44"/>
      <c r="FHO4" s="44"/>
      <c r="FHP4" s="44"/>
      <c r="FHQ4" s="44"/>
      <c r="FHR4" s="44"/>
      <c r="FHS4" s="44"/>
      <c r="FHT4" s="44"/>
      <c r="FHU4" s="44"/>
      <c r="FHV4" s="44"/>
      <c r="FHW4" s="44"/>
      <c r="FHX4" s="44"/>
      <c r="FHY4" s="44"/>
      <c r="FHZ4" s="44"/>
      <c r="FIA4" s="44"/>
      <c r="FIB4" s="44"/>
      <c r="FIC4" s="44"/>
      <c r="FID4" s="44"/>
      <c r="FIE4" s="44"/>
      <c r="FIF4" s="44"/>
      <c r="FIG4" s="44"/>
      <c r="FIH4" s="44"/>
      <c r="FII4" s="44"/>
      <c r="FIJ4" s="44"/>
      <c r="FIK4" s="44"/>
      <c r="FIL4" s="44"/>
      <c r="FIM4" s="44"/>
      <c r="FIN4" s="44"/>
      <c r="FIO4" s="44"/>
      <c r="FIP4" s="44"/>
      <c r="FIQ4" s="44"/>
      <c r="FIR4" s="44"/>
      <c r="FIS4" s="44"/>
      <c r="FIT4" s="44"/>
      <c r="FIU4" s="44"/>
      <c r="FIV4" s="44"/>
      <c r="FIW4" s="44"/>
      <c r="FIX4" s="44"/>
      <c r="FIY4" s="44"/>
      <c r="FIZ4" s="44"/>
      <c r="FJA4" s="44"/>
      <c r="FJB4" s="44"/>
      <c r="FJC4" s="44"/>
      <c r="FJD4" s="44"/>
      <c r="FJE4" s="44"/>
      <c r="FJF4" s="44"/>
      <c r="FJG4" s="44"/>
      <c r="FJH4" s="44"/>
      <c r="FJI4" s="44"/>
      <c r="FJJ4" s="44"/>
      <c r="FJK4" s="44"/>
      <c r="FJL4" s="44"/>
      <c r="FJM4" s="44"/>
      <c r="FJN4" s="44"/>
      <c r="FJO4" s="44"/>
      <c r="FJP4" s="44"/>
      <c r="FJQ4" s="44"/>
      <c r="FJR4" s="44"/>
      <c r="FJS4" s="44"/>
      <c r="FJT4" s="44"/>
      <c r="FJU4" s="44"/>
      <c r="FJV4" s="44"/>
      <c r="FJW4" s="44"/>
      <c r="FJX4" s="44"/>
      <c r="FJY4" s="44"/>
      <c r="FJZ4" s="44"/>
      <c r="FKA4" s="44"/>
      <c r="FKB4" s="44"/>
      <c r="FKC4" s="44"/>
      <c r="FKD4" s="44"/>
      <c r="FKE4" s="44"/>
      <c r="FKF4" s="44"/>
      <c r="FKG4" s="44"/>
      <c r="FKH4" s="44"/>
      <c r="FKI4" s="44"/>
      <c r="FKJ4" s="44"/>
      <c r="FKK4" s="44"/>
      <c r="FKL4" s="44"/>
      <c r="FKM4" s="44"/>
      <c r="FKN4" s="44"/>
      <c r="FKO4" s="44"/>
      <c r="FKP4" s="44"/>
      <c r="FKQ4" s="44"/>
      <c r="FKR4" s="44"/>
      <c r="FKS4" s="44"/>
      <c r="FKT4" s="44"/>
      <c r="FKU4" s="44"/>
      <c r="FKV4" s="44"/>
      <c r="FKW4" s="44"/>
      <c r="FKX4" s="44"/>
      <c r="FKY4" s="44"/>
      <c r="FKZ4" s="44"/>
      <c r="FLA4" s="44"/>
      <c r="FLB4" s="44"/>
      <c r="FLC4" s="44"/>
      <c r="FLD4" s="44"/>
      <c r="FLE4" s="44"/>
      <c r="FLF4" s="44"/>
      <c r="FLG4" s="44"/>
      <c r="FLH4" s="44"/>
      <c r="FLI4" s="44"/>
      <c r="FLJ4" s="44"/>
      <c r="FLK4" s="44"/>
      <c r="FLL4" s="44"/>
      <c r="FLM4" s="44"/>
      <c r="FLN4" s="44"/>
      <c r="FLO4" s="44"/>
      <c r="FLP4" s="44"/>
      <c r="FLQ4" s="44"/>
      <c r="FLR4" s="44"/>
      <c r="FLS4" s="44"/>
      <c r="FLT4" s="44"/>
      <c r="FLU4" s="44"/>
      <c r="FLV4" s="44"/>
      <c r="FLW4" s="44"/>
      <c r="FLX4" s="44"/>
      <c r="FLY4" s="44"/>
      <c r="FLZ4" s="44"/>
      <c r="FMA4" s="44"/>
      <c r="FMB4" s="44"/>
      <c r="FMC4" s="44"/>
      <c r="FMD4" s="44"/>
      <c r="FME4" s="44"/>
      <c r="FMF4" s="44"/>
      <c r="FMG4" s="44"/>
      <c r="FMH4" s="44"/>
      <c r="FMI4" s="44"/>
      <c r="FMJ4" s="44"/>
      <c r="FMK4" s="44"/>
      <c r="FML4" s="44"/>
      <c r="FMM4" s="44"/>
      <c r="FMN4" s="44"/>
      <c r="FMO4" s="44"/>
      <c r="FMP4" s="44"/>
      <c r="FMQ4" s="44"/>
      <c r="FMR4" s="44"/>
      <c r="FMS4" s="44"/>
      <c r="FMT4" s="44"/>
      <c r="FMU4" s="44"/>
      <c r="FMV4" s="44"/>
      <c r="FMW4" s="44"/>
      <c r="FMX4" s="44"/>
      <c r="FMY4" s="44"/>
      <c r="FMZ4" s="44"/>
      <c r="FNA4" s="44"/>
      <c r="FNB4" s="44"/>
      <c r="FNC4" s="44"/>
      <c r="FND4" s="44"/>
      <c r="FNE4" s="44"/>
      <c r="FNF4" s="44"/>
      <c r="FNG4" s="44"/>
      <c r="FNH4" s="44"/>
      <c r="FNI4" s="44"/>
      <c r="FNJ4" s="44"/>
      <c r="FNK4" s="44"/>
      <c r="FNL4" s="44"/>
      <c r="FNM4" s="44"/>
      <c r="FNN4" s="44"/>
      <c r="FNO4" s="44"/>
      <c r="FNP4" s="44"/>
      <c r="FNQ4" s="44"/>
      <c r="FNR4" s="44"/>
      <c r="FNS4" s="44"/>
      <c r="FNT4" s="44"/>
      <c r="FNU4" s="44"/>
      <c r="FNV4" s="44"/>
      <c r="FNW4" s="44"/>
      <c r="FNX4" s="44"/>
      <c r="FNY4" s="44"/>
      <c r="FNZ4" s="44"/>
      <c r="FOA4" s="44"/>
      <c r="FOB4" s="44"/>
      <c r="FOC4" s="44"/>
      <c r="FOD4" s="44"/>
      <c r="FOE4" s="44"/>
      <c r="FOF4" s="44"/>
      <c r="FOG4" s="44"/>
      <c r="FOH4" s="44"/>
      <c r="FOI4" s="44"/>
      <c r="FOJ4" s="44"/>
      <c r="FOK4" s="44"/>
      <c r="FOL4" s="44"/>
      <c r="FOM4" s="44"/>
      <c r="FON4" s="44"/>
      <c r="FOO4" s="44"/>
      <c r="FOP4" s="44"/>
      <c r="FOQ4" s="44"/>
      <c r="FOR4" s="44"/>
      <c r="FOS4" s="44"/>
      <c r="FOT4" s="44"/>
      <c r="FOU4" s="44"/>
      <c r="FOV4" s="44"/>
      <c r="FOW4" s="44"/>
      <c r="FOX4" s="44"/>
      <c r="FOY4" s="44"/>
      <c r="FOZ4" s="44"/>
      <c r="FPA4" s="44"/>
      <c r="FPB4" s="44"/>
      <c r="FPC4" s="44"/>
      <c r="FPD4" s="44"/>
      <c r="FPE4" s="44"/>
      <c r="FPF4" s="44"/>
      <c r="FPG4" s="44"/>
      <c r="FPH4" s="44"/>
      <c r="FPI4" s="44"/>
      <c r="FPJ4" s="44"/>
      <c r="FPK4" s="44"/>
      <c r="FPL4" s="44"/>
      <c r="FPM4" s="44"/>
      <c r="FPN4" s="44"/>
      <c r="FPO4" s="44"/>
      <c r="FPP4" s="44"/>
      <c r="FPQ4" s="44"/>
      <c r="FPR4" s="44"/>
      <c r="FPS4" s="44"/>
      <c r="FPT4" s="44"/>
      <c r="FPU4" s="44"/>
      <c r="FPV4" s="44"/>
      <c r="FPW4" s="44"/>
      <c r="FPX4" s="44"/>
      <c r="FPY4" s="44"/>
      <c r="FPZ4" s="44"/>
      <c r="FQA4" s="44"/>
      <c r="FQB4" s="44"/>
      <c r="FQC4" s="44"/>
      <c r="FQD4" s="44"/>
      <c r="FQE4" s="44"/>
      <c r="FQF4" s="44"/>
      <c r="FQG4" s="44"/>
      <c r="FQH4" s="44"/>
      <c r="FQI4" s="44"/>
      <c r="FQJ4" s="44"/>
      <c r="FQK4" s="44"/>
      <c r="FQL4" s="44"/>
      <c r="FQM4" s="44"/>
      <c r="FQN4" s="44"/>
      <c r="FQO4" s="44"/>
      <c r="FQP4" s="44"/>
      <c r="FQQ4" s="44"/>
      <c r="FQR4" s="44"/>
      <c r="FQS4" s="44"/>
      <c r="FQT4" s="44"/>
      <c r="FQU4" s="44"/>
      <c r="FQV4" s="44"/>
      <c r="FQW4" s="44"/>
      <c r="FQX4" s="44"/>
      <c r="FQY4" s="44"/>
      <c r="FQZ4" s="44"/>
      <c r="FRA4" s="44"/>
      <c r="FRB4" s="44"/>
      <c r="FRC4" s="44"/>
      <c r="FRD4" s="44"/>
      <c r="FRE4" s="44"/>
      <c r="FRF4" s="44"/>
      <c r="FRG4" s="44"/>
      <c r="FRH4" s="44"/>
      <c r="FRI4" s="44"/>
      <c r="FRJ4" s="44"/>
      <c r="FRK4" s="44"/>
      <c r="FRL4" s="44"/>
      <c r="FRM4" s="44"/>
      <c r="FRN4" s="44"/>
      <c r="FRO4" s="44"/>
      <c r="FRP4" s="44"/>
      <c r="FRQ4" s="44"/>
      <c r="FRR4" s="44"/>
      <c r="FRS4" s="44"/>
      <c r="FRT4" s="44"/>
      <c r="FRU4" s="44"/>
      <c r="FRV4" s="44"/>
      <c r="FRW4" s="44"/>
      <c r="FRX4" s="44"/>
      <c r="FRY4" s="44"/>
      <c r="FRZ4" s="44"/>
      <c r="FSA4" s="44"/>
      <c r="FSB4" s="44"/>
      <c r="FSC4" s="44"/>
      <c r="FSD4" s="44"/>
      <c r="FSE4" s="44"/>
      <c r="FSF4" s="44"/>
      <c r="FSG4" s="44"/>
      <c r="FSH4" s="44"/>
      <c r="FSI4" s="44"/>
      <c r="FSJ4" s="44"/>
      <c r="FSK4" s="44"/>
      <c r="FSL4" s="44"/>
      <c r="FSM4" s="44"/>
      <c r="FSN4" s="44"/>
      <c r="FSO4" s="44"/>
      <c r="FSP4" s="44"/>
      <c r="FSQ4" s="44"/>
      <c r="FSR4" s="44"/>
      <c r="FSS4" s="44"/>
      <c r="FST4" s="44"/>
      <c r="FSU4" s="44"/>
      <c r="FSV4" s="44"/>
      <c r="FSW4" s="44"/>
      <c r="FSX4" s="44"/>
      <c r="FSY4" s="44"/>
      <c r="FSZ4" s="44"/>
      <c r="FTA4" s="44"/>
      <c r="FTB4" s="44"/>
      <c r="FTC4" s="44"/>
      <c r="FTD4" s="44"/>
      <c r="FTE4" s="44"/>
      <c r="FTF4" s="44"/>
      <c r="FTG4" s="44"/>
      <c r="FTH4" s="44"/>
      <c r="FTI4" s="44"/>
      <c r="FTJ4" s="44"/>
      <c r="FTK4" s="44"/>
      <c r="FTL4" s="44"/>
      <c r="FTM4" s="44"/>
      <c r="FTN4" s="44"/>
      <c r="FTO4" s="44"/>
      <c r="FTP4" s="44"/>
      <c r="FTQ4" s="44"/>
      <c r="FTR4" s="44"/>
      <c r="FTS4" s="44"/>
      <c r="FTT4" s="44"/>
      <c r="FTU4" s="44"/>
      <c r="FTV4" s="44"/>
      <c r="FTW4" s="44"/>
      <c r="FTX4" s="44"/>
      <c r="FTY4" s="44"/>
      <c r="FTZ4" s="44"/>
      <c r="FUA4" s="44"/>
      <c r="FUB4" s="44"/>
      <c r="FUC4" s="44"/>
      <c r="FUD4" s="44"/>
      <c r="FUE4" s="44"/>
      <c r="FUF4" s="44"/>
      <c r="FUG4" s="44"/>
      <c r="FUH4" s="44"/>
      <c r="FUI4" s="44"/>
      <c r="FUJ4" s="44"/>
      <c r="FUK4" s="44"/>
      <c r="FUL4" s="44"/>
      <c r="FUM4" s="44"/>
      <c r="FUN4" s="44"/>
      <c r="FUO4" s="44"/>
      <c r="FUP4" s="44"/>
      <c r="FUQ4" s="44"/>
      <c r="FUR4" s="44"/>
      <c r="FUS4" s="44"/>
      <c r="FUT4" s="44"/>
      <c r="FUU4" s="44"/>
      <c r="FUV4" s="44"/>
      <c r="FUW4" s="44"/>
      <c r="FUX4" s="44"/>
      <c r="FUY4" s="44"/>
      <c r="FUZ4" s="44"/>
      <c r="FVA4" s="44"/>
      <c r="FVB4" s="44"/>
      <c r="FVC4" s="44"/>
      <c r="FVD4" s="44"/>
      <c r="FVE4" s="44"/>
      <c r="FVF4" s="44"/>
      <c r="FVG4" s="44"/>
      <c r="FVH4" s="44"/>
      <c r="FVI4" s="44"/>
      <c r="FVJ4" s="44"/>
      <c r="FVK4" s="44"/>
      <c r="FVL4" s="44"/>
      <c r="FVM4" s="44"/>
      <c r="FVN4" s="44"/>
      <c r="FVO4" s="44"/>
      <c r="FVP4" s="44"/>
      <c r="FVQ4" s="44"/>
      <c r="FVR4" s="44"/>
      <c r="FVS4" s="44"/>
      <c r="FVT4" s="44"/>
      <c r="FVU4" s="44"/>
      <c r="FVV4" s="44"/>
      <c r="FVW4" s="44"/>
      <c r="FVX4" s="44"/>
      <c r="FVY4" s="44"/>
      <c r="FVZ4" s="44"/>
      <c r="FWA4" s="44"/>
      <c r="FWB4" s="44"/>
      <c r="FWC4" s="44"/>
      <c r="FWD4" s="44"/>
      <c r="FWE4" s="44"/>
      <c r="FWF4" s="44"/>
      <c r="FWG4" s="44"/>
      <c r="FWH4" s="44"/>
      <c r="FWI4" s="44"/>
      <c r="FWJ4" s="44"/>
      <c r="FWK4" s="44"/>
      <c r="FWL4" s="44"/>
      <c r="FWM4" s="44"/>
      <c r="FWN4" s="44"/>
      <c r="FWO4" s="44"/>
      <c r="FWP4" s="44"/>
      <c r="FWQ4" s="44"/>
      <c r="FWR4" s="44"/>
      <c r="FWS4" s="44"/>
      <c r="FWT4" s="44"/>
      <c r="FWU4" s="44"/>
      <c r="FWV4" s="44"/>
      <c r="FWW4" s="44"/>
      <c r="FWX4" s="44"/>
      <c r="FWY4" s="44"/>
      <c r="FWZ4" s="44"/>
      <c r="FXA4" s="44"/>
      <c r="FXB4" s="44"/>
      <c r="FXC4" s="44"/>
      <c r="FXD4" s="44"/>
      <c r="FXE4" s="44"/>
      <c r="FXF4" s="44"/>
      <c r="FXG4" s="44"/>
      <c r="FXH4" s="44"/>
      <c r="FXI4" s="44"/>
      <c r="FXJ4" s="44"/>
      <c r="FXK4" s="44"/>
      <c r="FXL4" s="44"/>
      <c r="FXM4" s="44"/>
      <c r="FXN4" s="44"/>
      <c r="FXO4" s="44"/>
      <c r="FXP4" s="44"/>
      <c r="FXQ4" s="44"/>
      <c r="FXR4" s="44"/>
      <c r="FXS4" s="44"/>
      <c r="FXT4" s="44"/>
      <c r="FXU4" s="44"/>
      <c r="FXV4" s="44"/>
      <c r="FXW4" s="44"/>
      <c r="FXX4" s="44"/>
      <c r="FXY4" s="44"/>
      <c r="FXZ4" s="44"/>
      <c r="FYA4" s="44"/>
      <c r="FYB4" s="44"/>
      <c r="FYC4" s="44"/>
      <c r="FYD4" s="44"/>
      <c r="FYE4" s="44"/>
      <c r="FYF4" s="44"/>
      <c r="FYG4" s="44"/>
      <c r="FYH4" s="44"/>
      <c r="FYI4" s="44"/>
      <c r="FYJ4" s="44"/>
      <c r="FYK4" s="44"/>
      <c r="FYL4" s="44"/>
      <c r="FYM4" s="44"/>
      <c r="FYN4" s="44"/>
      <c r="FYO4" s="44"/>
      <c r="FYP4" s="44"/>
      <c r="FYQ4" s="44"/>
      <c r="FYR4" s="44"/>
      <c r="FYS4" s="44"/>
      <c r="FYT4" s="44"/>
      <c r="FYU4" s="44"/>
      <c r="FYV4" s="44"/>
      <c r="FYW4" s="44"/>
      <c r="FYX4" s="44"/>
      <c r="FYY4" s="44"/>
      <c r="FYZ4" s="44"/>
      <c r="FZA4" s="44"/>
      <c r="FZB4" s="44"/>
      <c r="FZC4" s="44"/>
      <c r="FZD4" s="44"/>
      <c r="FZE4" s="44"/>
      <c r="FZF4" s="44"/>
      <c r="FZG4" s="44"/>
      <c r="FZH4" s="44"/>
      <c r="FZI4" s="44"/>
      <c r="FZJ4" s="44"/>
      <c r="FZK4" s="44"/>
      <c r="FZL4" s="44"/>
      <c r="FZM4" s="44"/>
      <c r="FZN4" s="44"/>
      <c r="FZO4" s="44"/>
      <c r="FZP4" s="44"/>
      <c r="FZQ4" s="44"/>
      <c r="FZR4" s="44"/>
      <c r="FZS4" s="44"/>
      <c r="FZT4" s="44"/>
      <c r="FZU4" s="44"/>
      <c r="FZV4" s="44"/>
      <c r="FZW4" s="44"/>
      <c r="FZX4" s="44"/>
      <c r="FZY4" s="44"/>
      <c r="FZZ4" s="44"/>
      <c r="GAA4" s="44"/>
      <c r="GAB4" s="44"/>
      <c r="GAC4" s="44"/>
      <c r="GAD4" s="44"/>
      <c r="GAE4" s="44"/>
      <c r="GAF4" s="44"/>
      <c r="GAG4" s="44"/>
      <c r="GAH4" s="44"/>
      <c r="GAI4" s="44"/>
      <c r="GAJ4" s="44"/>
      <c r="GAK4" s="44"/>
      <c r="GAL4" s="44"/>
      <c r="GAM4" s="44"/>
      <c r="GAN4" s="44"/>
      <c r="GAO4" s="44"/>
      <c r="GAP4" s="44"/>
      <c r="GAQ4" s="44"/>
      <c r="GAR4" s="44"/>
      <c r="GAS4" s="44"/>
      <c r="GAT4" s="44"/>
      <c r="GAU4" s="44"/>
      <c r="GAV4" s="44"/>
      <c r="GAW4" s="44"/>
      <c r="GAX4" s="44"/>
      <c r="GAY4" s="44"/>
      <c r="GAZ4" s="44"/>
      <c r="GBA4" s="44"/>
      <c r="GBB4" s="44"/>
      <c r="GBC4" s="44"/>
      <c r="GBD4" s="44"/>
      <c r="GBE4" s="44"/>
      <c r="GBF4" s="44"/>
      <c r="GBG4" s="44"/>
      <c r="GBH4" s="44"/>
      <c r="GBI4" s="44"/>
      <c r="GBJ4" s="44"/>
      <c r="GBK4" s="44"/>
      <c r="GBL4" s="44"/>
      <c r="GBM4" s="44"/>
      <c r="GBN4" s="44"/>
      <c r="GBO4" s="44"/>
      <c r="GBP4" s="44"/>
      <c r="GBQ4" s="44"/>
      <c r="GBR4" s="44"/>
      <c r="GBS4" s="44"/>
      <c r="GBT4" s="44"/>
      <c r="GBU4" s="44"/>
      <c r="GBV4" s="44"/>
      <c r="GBW4" s="44"/>
      <c r="GBX4" s="44"/>
      <c r="GBY4" s="44"/>
      <c r="GBZ4" s="44"/>
      <c r="GCA4" s="44"/>
      <c r="GCB4" s="44"/>
      <c r="GCC4" s="44"/>
      <c r="GCD4" s="44"/>
      <c r="GCE4" s="44"/>
      <c r="GCF4" s="44"/>
      <c r="GCG4" s="44"/>
      <c r="GCH4" s="44"/>
      <c r="GCI4" s="44"/>
      <c r="GCJ4" s="44"/>
      <c r="GCK4" s="44"/>
      <c r="GCL4" s="44"/>
      <c r="GCM4" s="44"/>
      <c r="GCN4" s="44"/>
      <c r="GCO4" s="44"/>
      <c r="GCP4" s="44"/>
      <c r="GCQ4" s="44"/>
      <c r="GCR4" s="44"/>
      <c r="GCS4" s="44"/>
      <c r="GCT4" s="44"/>
      <c r="GCU4" s="44"/>
      <c r="GCV4" s="44"/>
      <c r="GCW4" s="44"/>
      <c r="GCX4" s="44"/>
      <c r="GCY4" s="44"/>
      <c r="GCZ4" s="44"/>
      <c r="GDA4" s="44"/>
      <c r="GDB4" s="44"/>
      <c r="GDC4" s="44"/>
      <c r="GDD4" s="44"/>
      <c r="GDE4" s="44"/>
      <c r="GDF4" s="44"/>
      <c r="GDG4" s="44"/>
      <c r="GDH4" s="44"/>
      <c r="GDI4" s="44"/>
      <c r="GDJ4" s="44"/>
      <c r="GDK4" s="44"/>
      <c r="GDL4" s="44"/>
      <c r="GDM4" s="44"/>
      <c r="GDN4" s="44"/>
      <c r="GDO4" s="44"/>
      <c r="GDP4" s="44"/>
      <c r="GDQ4" s="44"/>
      <c r="GDR4" s="44"/>
      <c r="GDS4" s="44"/>
      <c r="GDT4" s="44"/>
      <c r="GDU4" s="44"/>
      <c r="GDV4" s="44"/>
      <c r="GDW4" s="44"/>
      <c r="GDX4" s="44"/>
      <c r="GDY4" s="44"/>
      <c r="GDZ4" s="44"/>
      <c r="GEA4" s="44"/>
      <c r="GEB4" s="44"/>
      <c r="GEC4" s="44"/>
      <c r="GED4" s="44"/>
      <c r="GEE4" s="44"/>
      <c r="GEF4" s="44"/>
      <c r="GEG4" s="44"/>
      <c r="GEH4" s="44"/>
      <c r="GEI4" s="44"/>
      <c r="GEJ4" s="44"/>
      <c r="GEK4" s="44"/>
      <c r="GEL4" s="44"/>
      <c r="GEM4" s="44"/>
      <c r="GEN4" s="44"/>
      <c r="GEO4" s="44"/>
      <c r="GEP4" s="44"/>
      <c r="GEQ4" s="44"/>
      <c r="GER4" s="44"/>
      <c r="GES4" s="44"/>
      <c r="GET4" s="44"/>
      <c r="GEU4" s="44"/>
      <c r="GEV4" s="44"/>
      <c r="GEW4" s="44"/>
      <c r="GEX4" s="44"/>
      <c r="GEY4" s="44"/>
      <c r="GEZ4" s="44"/>
      <c r="GFA4" s="44"/>
      <c r="GFB4" s="44"/>
      <c r="GFC4" s="44"/>
      <c r="GFD4" s="44"/>
      <c r="GFE4" s="44"/>
      <c r="GFF4" s="44"/>
      <c r="GFG4" s="44"/>
      <c r="GFH4" s="44"/>
      <c r="GFI4" s="44"/>
      <c r="GFJ4" s="44"/>
      <c r="GFK4" s="44"/>
      <c r="GFL4" s="44"/>
      <c r="GFM4" s="44"/>
      <c r="GFN4" s="44"/>
      <c r="GFO4" s="44"/>
      <c r="GFP4" s="44"/>
      <c r="GFQ4" s="44"/>
      <c r="GFR4" s="44"/>
      <c r="GFS4" s="44"/>
      <c r="GFT4" s="44"/>
      <c r="GFU4" s="44"/>
      <c r="GFV4" s="44"/>
      <c r="GFW4" s="44"/>
      <c r="GFX4" s="44"/>
      <c r="GFY4" s="44"/>
      <c r="GFZ4" s="44"/>
      <c r="GGA4" s="44"/>
      <c r="GGB4" s="44"/>
      <c r="GGC4" s="44"/>
      <c r="GGD4" s="44"/>
      <c r="GGE4" s="44"/>
      <c r="GGF4" s="44"/>
      <c r="GGG4" s="44"/>
      <c r="GGH4" s="44"/>
      <c r="GGI4" s="44"/>
      <c r="GGJ4" s="44"/>
      <c r="GGK4" s="44"/>
      <c r="GGL4" s="44"/>
      <c r="GGM4" s="44"/>
      <c r="GGN4" s="44"/>
      <c r="GGO4" s="44"/>
      <c r="GGP4" s="44"/>
      <c r="GGQ4" s="44"/>
      <c r="GGR4" s="44"/>
      <c r="GGS4" s="44"/>
      <c r="GGT4" s="44"/>
      <c r="GGU4" s="44"/>
      <c r="GGV4" s="44"/>
      <c r="GGW4" s="44"/>
      <c r="GGX4" s="44"/>
      <c r="GGY4" s="44"/>
      <c r="GGZ4" s="44"/>
      <c r="GHA4" s="44"/>
      <c r="GHB4" s="44"/>
      <c r="GHC4" s="44"/>
      <c r="GHD4" s="44"/>
      <c r="GHE4" s="44"/>
      <c r="GHF4" s="44"/>
      <c r="GHG4" s="44"/>
      <c r="GHH4" s="44"/>
      <c r="GHI4" s="44"/>
      <c r="GHJ4" s="44"/>
      <c r="GHK4" s="44"/>
      <c r="GHL4" s="44"/>
      <c r="GHM4" s="44"/>
      <c r="GHN4" s="44"/>
      <c r="GHO4" s="44"/>
      <c r="GHP4" s="44"/>
      <c r="GHQ4" s="44"/>
      <c r="GHR4" s="44"/>
      <c r="GHS4" s="44"/>
      <c r="GHT4" s="44"/>
      <c r="GHU4" s="44"/>
      <c r="GHV4" s="44"/>
      <c r="GHW4" s="44"/>
      <c r="GHX4" s="44"/>
      <c r="GHY4" s="44"/>
      <c r="GHZ4" s="44"/>
      <c r="GIA4" s="44"/>
      <c r="GIB4" s="44"/>
      <c r="GIC4" s="44"/>
      <c r="GID4" s="44"/>
      <c r="GIE4" s="44"/>
      <c r="GIF4" s="44"/>
      <c r="GIG4" s="44"/>
      <c r="GIH4" s="44"/>
      <c r="GII4" s="44"/>
      <c r="GIJ4" s="44"/>
      <c r="GIK4" s="44"/>
      <c r="GIL4" s="44"/>
      <c r="GIM4" s="44"/>
      <c r="GIN4" s="44"/>
      <c r="GIO4" s="44"/>
      <c r="GIP4" s="44"/>
      <c r="GIQ4" s="44"/>
      <c r="GIR4" s="44"/>
      <c r="GIS4" s="44"/>
      <c r="GIT4" s="44"/>
      <c r="GIU4" s="44"/>
      <c r="GIV4" s="44"/>
      <c r="GIW4" s="44"/>
      <c r="GIX4" s="44"/>
      <c r="GIY4" s="44"/>
      <c r="GIZ4" s="44"/>
      <c r="GJA4" s="44"/>
      <c r="GJB4" s="44"/>
      <c r="GJC4" s="44"/>
      <c r="GJD4" s="44"/>
      <c r="GJE4" s="44"/>
      <c r="GJF4" s="44"/>
      <c r="GJG4" s="44"/>
      <c r="GJH4" s="44"/>
      <c r="GJI4" s="44"/>
      <c r="GJJ4" s="44"/>
      <c r="GJK4" s="44"/>
      <c r="GJL4" s="44"/>
      <c r="GJM4" s="44"/>
      <c r="GJN4" s="44"/>
      <c r="GJO4" s="44"/>
      <c r="GJP4" s="44"/>
      <c r="GJQ4" s="44"/>
      <c r="GJR4" s="44"/>
      <c r="GJS4" s="44"/>
      <c r="GJT4" s="44"/>
      <c r="GJU4" s="44"/>
      <c r="GJV4" s="44"/>
      <c r="GJW4" s="44"/>
      <c r="GJX4" s="44"/>
      <c r="GJY4" s="44"/>
      <c r="GJZ4" s="44"/>
      <c r="GKA4" s="44"/>
      <c r="GKB4" s="44"/>
      <c r="GKC4" s="44"/>
      <c r="GKD4" s="44"/>
      <c r="GKE4" s="44"/>
      <c r="GKF4" s="44"/>
      <c r="GKG4" s="44"/>
      <c r="GKH4" s="44"/>
      <c r="GKI4" s="44"/>
      <c r="GKJ4" s="44"/>
      <c r="GKK4" s="44"/>
      <c r="GKL4" s="44"/>
      <c r="GKM4" s="44"/>
      <c r="GKN4" s="44"/>
      <c r="GKO4" s="44"/>
      <c r="GKP4" s="44"/>
      <c r="GKQ4" s="44"/>
      <c r="GKR4" s="44"/>
      <c r="GKS4" s="44"/>
      <c r="GKT4" s="44"/>
      <c r="GKU4" s="44"/>
      <c r="GKV4" s="44"/>
      <c r="GKW4" s="44"/>
      <c r="GKX4" s="44"/>
      <c r="GKY4" s="44"/>
      <c r="GKZ4" s="44"/>
      <c r="GLA4" s="44"/>
      <c r="GLB4" s="44"/>
      <c r="GLC4" s="44"/>
      <c r="GLD4" s="44"/>
      <c r="GLE4" s="44"/>
      <c r="GLF4" s="44"/>
      <c r="GLG4" s="44"/>
      <c r="GLH4" s="44"/>
      <c r="GLI4" s="44"/>
      <c r="GLJ4" s="44"/>
      <c r="GLK4" s="44"/>
      <c r="GLL4" s="44"/>
      <c r="GLM4" s="44"/>
      <c r="GLN4" s="44"/>
      <c r="GLO4" s="44"/>
      <c r="GLP4" s="44"/>
      <c r="GLQ4" s="44"/>
      <c r="GLR4" s="44"/>
      <c r="GLS4" s="44"/>
      <c r="GLT4" s="44"/>
      <c r="GLU4" s="44"/>
      <c r="GLV4" s="44"/>
      <c r="GLW4" s="44"/>
      <c r="GLX4" s="44"/>
      <c r="GLY4" s="44"/>
      <c r="GLZ4" s="44"/>
      <c r="GMA4" s="44"/>
      <c r="GMB4" s="44"/>
      <c r="GMC4" s="44"/>
      <c r="GMD4" s="44"/>
      <c r="GME4" s="44"/>
      <c r="GMF4" s="44"/>
      <c r="GMG4" s="44"/>
      <c r="GMH4" s="44"/>
      <c r="GMI4" s="44"/>
      <c r="GMJ4" s="44"/>
      <c r="GMK4" s="44"/>
      <c r="GML4" s="44"/>
      <c r="GMM4" s="44"/>
      <c r="GMN4" s="44"/>
      <c r="GMO4" s="44"/>
      <c r="GMP4" s="44"/>
      <c r="GMQ4" s="44"/>
      <c r="GMR4" s="44"/>
      <c r="GMS4" s="44"/>
      <c r="GMT4" s="44"/>
      <c r="GMU4" s="44"/>
      <c r="GMV4" s="44"/>
      <c r="GMW4" s="44"/>
      <c r="GMX4" s="44"/>
      <c r="GMY4" s="44"/>
      <c r="GMZ4" s="44"/>
      <c r="GNA4" s="44"/>
      <c r="GNB4" s="44"/>
      <c r="GNC4" s="44"/>
      <c r="GND4" s="44"/>
      <c r="GNE4" s="44"/>
      <c r="GNF4" s="44"/>
      <c r="GNG4" s="44"/>
      <c r="GNH4" s="44"/>
      <c r="GNI4" s="44"/>
      <c r="GNJ4" s="44"/>
      <c r="GNK4" s="44"/>
      <c r="GNL4" s="44"/>
      <c r="GNM4" s="44"/>
      <c r="GNN4" s="44"/>
      <c r="GNO4" s="44"/>
      <c r="GNP4" s="44"/>
      <c r="GNQ4" s="44"/>
      <c r="GNR4" s="44"/>
      <c r="GNS4" s="44"/>
      <c r="GNT4" s="44"/>
      <c r="GNU4" s="44"/>
      <c r="GNV4" s="44"/>
      <c r="GNW4" s="44"/>
      <c r="GNX4" s="44"/>
      <c r="GNY4" s="44"/>
      <c r="GNZ4" s="44"/>
      <c r="GOA4" s="44"/>
      <c r="GOB4" s="44"/>
      <c r="GOC4" s="44"/>
      <c r="GOD4" s="44"/>
      <c r="GOE4" s="44"/>
      <c r="GOF4" s="44"/>
      <c r="GOG4" s="44"/>
      <c r="GOH4" s="44"/>
      <c r="GOI4" s="44"/>
      <c r="GOJ4" s="44"/>
      <c r="GOK4" s="44"/>
      <c r="GOL4" s="44"/>
      <c r="GOM4" s="44"/>
      <c r="GON4" s="44"/>
      <c r="GOO4" s="44"/>
      <c r="GOP4" s="44"/>
      <c r="GOQ4" s="44"/>
      <c r="GOR4" s="44"/>
      <c r="GOS4" s="44"/>
      <c r="GOT4" s="44"/>
      <c r="GOU4" s="44"/>
      <c r="GOV4" s="44"/>
      <c r="GOW4" s="44"/>
      <c r="GOX4" s="44"/>
      <c r="GOY4" s="44"/>
      <c r="GOZ4" s="44"/>
      <c r="GPA4" s="44"/>
      <c r="GPB4" s="44"/>
      <c r="GPC4" s="44"/>
      <c r="GPD4" s="44"/>
      <c r="GPE4" s="44"/>
      <c r="GPF4" s="44"/>
      <c r="GPG4" s="44"/>
      <c r="GPH4" s="44"/>
      <c r="GPI4" s="44"/>
      <c r="GPJ4" s="44"/>
      <c r="GPK4" s="44"/>
      <c r="GPL4" s="44"/>
      <c r="GPM4" s="44"/>
      <c r="GPN4" s="44"/>
      <c r="GPO4" s="44"/>
      <c r="GPP4" s="44"/>
      <c r="GPQ4" s="44"/>
      <c r="GPR4" s="44"/>
      <c r="GPS4" s="44"/>
      <c r="GPT4" s="44"/>
      <c r="GPU4" s="44"/>
      <c r="GPV4" s="44"/>
      <c r="GPW4" s="44"/>
      <c r="GPX4" s="44"/>
      <c r="GPY4" s="44"/>
      <c r="GPZ4" s="44"/>
      <c r="GQA4" s="44"/>
      <c r="GQB4" s="44"/>
      <c r="GQC4" s="44"/>
      <c r="GQD4" s="44"/>
      <c r="GQE4" s="44"/>
      <c r="GQF4" s="44"/>
      <c r="GQG4" s="44"/>
      <c r="GQH4" s="44"/>
      <c r="GQI4" s="44"/>
      <c r="GQJ4" s="44"/>
      <c r="GQK4" s="44"/>
      <c r="GQL4" s="44"/>
      <c r="GQM4" s="44"/>
      <c r="GQN4" s="44"/>
      <c r="GQO4" s="44"/>
      <c r="GQP4" s="44"/>
      <c r="GQQ4" s="44"/>
      <c r="GQR4" s="44"/>
      <c r="GQS4" s="44"/>
      <c r="GQT4" s="44"/>
      <c r="GQU4" s="44"/>
      <c r="GQV4" s="44"/>
      <c r="GQW4" s="44"/>
      <c r="GQX4" s="44"/>
      <c r="GQY4" s="44"/>
      <c r="GQZ4" s="44"/>
      <c r="GRA4" s="44"/>
      <c r="GRB4" s="44"/>
      <c r="GRC4" s="44"/>
      <c r="GRD4" s="44"/>
      <c r="GRE4" s="44"/>
      <c r="GRF4" s="44"/>
      <c r="GRG4" s="44"/>
      <c r="GRH4" s="44"/>
      <c r="GRI4" s="44"/>
      <c r="GRJ4" s="44"/>
      <c r="GRK4" s="44"/>
      <c r="GRL4" s="44"/>
      <c r="GRM4" s="44"/>
      <c r="GRN4" s="44"/>
      <c r="GRO4" s="44"/>
      <c r="GRP4" s="44"/>
      <c r="GRQ4" s="44"/>
      <c r="GRR4" s="44"/>
      <c r="GRS4" s="44"/>
      <c r="GRT4" s="44"/>
      <c r="GRU4" s="44"/>
      <c r="GRV4" s="44"/>
      <c r="GRW4" s="44"/>
      <c r="GRX4" s="44"/>
      <c r="GRY4" s="44"/>
      <c r="GRZ4" s="44"/>
      <c r="GSA4" s="44"/>
      <c r="GSB4" s="44"/>
      <c r="GSC4" s="44"/>
      <c r="GSD4" s="44"/>
      <c r="GSE4" s="44"/>
      <c r="GSF4" s="44"/>
      <c r="GSG4" s="44"/>
      <c r="GSH4" s="44"/>
      <c r="GSI4" s="44"/>
      <c r="GSJ4" s="44"/>
      <c r="GSK4" s="44"/>
      <c r="GSL4" s="44"/>
      <c r="GSM4" s="44"/>
      <c r="GSN4" s="44"/>
      <c r="GSO4" s="44"/>
      <c r="GSP4" s="44"/>
      <c r="GSQ4" s="44"/>
      <c r="GSR4" s="44"/>
      <c r="GSS4" s="44"/>
      <c r="GST4" s="44"/>
      <c r="GSU4" s="44"/>
      <c r="GSV4" s="44"/>
      <c r="GSW4" s="44"/>
      <c r="GSX4" s="44"/>
      <c r="GSY4" s="44"/>
      <c r="GSZ4" s="44"/>
      <c r="GTA4" s="44"/>
      <c r="GTB4" s="44"/>
      <c r="GTC4" s="44"/>
      <c r="GTD4" s="44"/>
      <c r="GTE4" s="44"/>
      <c r="GTF4" s="44"/>
      <c r="GTG4" s="44"/>
      <c r="GTH4" s="44"/>
      <c r="GTI4" s="44"/>
      <c r="GTJ4" s="44"/>
      <c r="GTK4" s="44"/>
      <c r="GTL4" s="44"/>
      <c r="GTM4" s="44"/>
      <c r="GTN4" s="44"/>
      <c r="GTO4" s="44"/>
      <c r="GTP4" s="44"/>
      <c r="GTQ4" s="44"/>
      <c r="GTR4" s="44"/>
      <c r="GTS4" s="44"/>
      <c r="GTT4" s="44"/>
      <c r="GTU4" s="44"/>
      <c r="GTV4" s="44"/>
      <c r="GTW4" s="44"/>
      <c r="GTX4" s="44"/>
      <c r="GTY4" s="44"/>
      <c r="GTZ4" s="44"/>
      <c r="GUA4" s="44"/>
      <c r="GUB4" s="44"/>
      <c r="GUC4" s="44"/>
      <c r="GUD4" s="44"/>
      <c r="GUE4" s="44"/>
      <c r="GUF4" s="44"/>
      <c r="GUG4" s="44"/>
      <c r="GUH4" s="44"/>
      <c r="GUI4" s="44"/>
      <c r="GUJ4" s="44"/>
      <c r="GUK4" s="44"/>
      <c r="GUL4" s="44"/>
      <c r="GUM4" s="44"/>
      <c r="GUN4" s="44"/>
      <c r="GUO4" s="44"/>
      <c r="GUP4" s="44"/>
      <c r="GUQ4" s="44"/>
      <c r="GUR4" s="44"/>
      <c r="GUS4" s="44"/>
      <c r="GUT4" s="44"/>
      <c r="GUU4" s="44"/>
      <c r="GUV4" s="44"/>
      <c r="GUW4" s="44"/>
      <c r="GUX4" s="44"/>
      <c r="GUY4" s="44"/>
      <c r="GUZ4" s="44"/>
      <c r="GVA4" s="44"/>
      <c r="GVB4" s="44"/>
      <c r="GVC4" s="44"/>
      <c r="GVD4" s="44"/>
      <c r="GVE4" s="44"/>
      <c r="GVF4" s="44"/>
      <c r="GVG4" s="44"/>
      <c r="GVH4" s="44"/>
      <c r="GVI4" s="44"/>
      <c r="GVJ4" s="44"/>
      <c r="GVK4" s="44"/>
      <c r="GVL4" s="44"/>
      <c r="GVM4" s="44"/>
      <c r="GVN4" s="44"/>
      <c r="GVO4" s="44"/>
      <c r="GVP4" s="44"/>
      <c r="GVQ4" s="44"/>
      <c r="GVR4" s="44"/>
      <c r="GVS4" s="44"/>
      <c r="GVT4" s="44"/>
      <c r="GVU4" s="44"/>
      <c r="GVV4" s="44"/>
      <c r="GVW4" s="44"/>
      <c r="GVX4" s="44"/>
      <c r="GVY4" s="44"/>
      <c r="GVZ4" s="44"/>
      <c r="GWA4" s="44"/>
      <c r="GWB4" s="44"/>
      <c r="GWC4" s="44"/>
      <c r="GWD4" s="44"/>
      <c r="GWE4" s="44"/>
      <c r="GWF4" s="44"/>
      <c r="GWG4" s="44"/>
      <c r="GWH4" s="44"/>
      <c r="GWI4" s="44"/>
      <c r="GWJ4" s="44"/>
      <c r="GWK4" s="44"/>
      <c r="GWL4" s="44"/>
      <c r="GWM4" s="44"/>
      <c r="GWN4" s="44"/>
      <c r="GWO4" s="44"/>
      <c r="GWP4" s="44"/>
      <c r="GWQ4" s="44"/>
      <c r="GWR4" s="44"/>
      <c r="GWS4" s="44"/>
      <c r="GWT4" s="44"/>
      <c r="GWU4" s="44"/>
      <c r="GWV4" s="44"/>
      <c r="GWW4" s="44"/>
      <c r="GWX4" s="44"/>
      <c r="GWY4" s="44"/>
      <c r="GWZ4" s="44"/>
      <c r="GXA4" s="44"/>
      <c r="GXB4" s="44"/>
      <c r="GXC4" s="44"/>
      <c r="GXD4" s="44"/>
      <c r="GXE4" s="44"/>
      <c r="GXF4" s="44"/>
      <c r="GXG4" s="44"/>
      <c r="GXH4" s="44"/>
      <c r="GXI4" s="44"/>
      <c r="GXJ4" s="44"/>
      <c r="GXK4" s="44"/>
      <c r="GXL4" s="44"/>
      <c r="GXM4" s="44"/>
      <c r="GXN4" s="44"/>
      <c r="GXO4" s="44"/>
      <c r="GXP4" s="44"/>
      <c r="GXQ4" s="44"/>
      <c r="GXR4" s="44"/>
      <c r="GXS4" s="44"/>
      <c r="GXT4" s="44"/>
      <c r="GXU4" s="44"/>
      <c r="GXV4" s="44"/>
      <c r="GXW4" s="44"/>
      <c r="GXX4" s="44"/>
      <c r="GXY4" s="44"/>
      <c r="GXZ4" s="44"/>
      <c r="GYA4" s="44"/>
      <c r="GYB4" s="44"/>
      <c r="GYC4" s="44"/>
      <c r="GYD4" s="44"/>
      <c r="GYE4" s="44"/>
      <c r="GYF4" s="44"/>
      <c r="GYG4" s="44"/>
      <c r="GYH4" s="44"/>
      <c r="GYI4" s="44"/>
      <c r="GYJ4" s="44"/>
      <c r="GYK4" s="44"/>
      <c r="GYL4" s="44"/>
      <c r="GYM4" s="44"/>
      <c r="GYN4" s="44"/>
      <c r="GYO4" s="44"/>
      <c r="GYP4" s="44"/>
      <c r="GYQ4" s="44"/>
      <c r="GYR4" s="44"/>
      <c r="GYS4" s="44"/>
      <c r="GYT4" s="44"/>
      <c r="GYU4" s="44"/>
      <c r="GYV4" s="44"/>
      <c r="GYW4" s="44"/>
      <c r="GYX4" s="44"/>
      <c r="GYY4" s="44"/>
      <c r="GYZ4" s="44"/>
      <c r="GZA4" s="44"/>
      <c r="GZB4" s="44"/>
      <c r="GZC4" s="44"/>
      <c r="GZD4" s="44"/>
      <c r="GZE4" s="44"/>
      <c r="GZF4" s="44"/>
      <c r="GZG4" s="44"/>
      <c r="GZH4" s="44"/>
      <c r="GZI4" s="44"/>
      <c r="GZJ4" s="44"/>
      <c r="GZK4" s="44"/>
      <c r="GZL4" s="44"/>
      <c r="GZM4" s="44"/>
      <c r="GZN4" s="44"/>
      <c r="GZO4" s="44"/>
      <c r="GZP4" s="44"/>
      <c r="GZQ4" s="44"/>
      <c r="GZR4" s="44"/>
      <c r="GZS4" s="44"/>
      <c r="GZT4" s="44"/>
      <c r="GZU4" s="44"/>
      <c r="GZV4" s="44"/>
      <c r="GZW4" s="44"/>
      <c r="GZX4" s="44"/>
      <c r="GZY4" s="44"/>
      <c r="GZZ4" s="44"/>
      <c r="HAA4" s="44"/>
      <c r="HAB4" s="44"/>
      <c r="HAC4" s="44"/>
      <c r="HAD4" s="44"/>
      <c r="HAE4" s="44"/>
      <c r="HAF4" s="44"/>
      <c r="HAG4" s="44"/>
      <c r="HAH4" s="44"/>
      <c r="HAI4" s="44"/>
      <c r="HAJ4" s="44"/>
      <c r="HAK4" s="44"/>
      <c r="HAL4" s="44"/>
      <c r="HAM4" s="44"/>
      <c r="HAN4" s="44"/>
      <c r="HAO4" s="44"/>
      <c r="HAP4" s="44"/>
      <c r="HAQ4" s="44"/>
      <c r="HAR4" s="44"/>
      <c r="HAS4" s="44"/>
      <c r="HAT4" s="44"/>
      <c r="HAU4" s="44"/>
      <c r="HAV4" s="44"/>
      <c r="HAW4" s="44"/>
      <c r="HAX4" s="44"/>
      <c r="HAY4" s="44"/>
      <c r="HAZ4" s="44"/>
      <c r="HBA4" s="44"/>
      <c r="HBB4" s="44"/>
      <c r="HBC4" s="44"/>
      <c r="HBD4" s="44"/>
      <c r="HBE4" s="44"/>
      <c r="HBF4" s="44"/>
      <c r="HBG4" s="44"/>
      <c r="HBH4" s="44"/>
      <c r="HBI4" s="44"/>
      <c r="HBJ4" s="44"/>
      <c r="HBK4" s="44"/>
      <c r="HBL4" s="44"/>
      <c r="HBM4" s="44"/>
      <c r="HBN4" s="44"/>
      <c r="HBO4" s="44"/>
      <c r="HBP4" s="44"/>
      <c r="HBQ4" s="44"/>
      <c r="HBR4" s="44"/>
      <c r="HBS4" s="44"/>
      <c r="HBT4" s="44"/>
      <c r="HBU4" s="44"/>
      <c r="HBV4" s="44"/>
      <c r="HBW4" s="44"/>
      <c r="HBX4" s="44"/>
      <c r="HBY4" s="44"/>
      <c r="HBZ4" s="44"/>
      <c r="HCA4" s="44"/>
      <c r="HCB4" s="44"/>
      <c r="HCC4" s="44"/>
      <c r="HCD4" s="44"/>
      <c r="HCE4" s="44"/>
      <c r="HCF4" s="44"/>
      <c r="HCG4" s="44"/>
      <c r="HCH4" s="44"/>
      <c r="HCI4" s="44"/>
      <c r="HCJ4" s="44"/>
      <c r="HCK4" s="44"/>
      <c r="HCL4" s="44"/>
      <c r="HCM4" s="44"/>
      <c r="HCN4" s="44"/>
      <c r="HCO4" s="44"/>
      <c r="HCP4" s="44"/>
      <c r="HCQ4" s="44"/>
      <c r="HCR4" s="44"/>
      <c r="HCS4" s="44"/>
      <c r="HCT4" s="44"/>
      <c r="HCU4" s="44"/>
      <c r="HCV4" s="44"/>
      <c r="HCW4" s="44"/>
      <c r="HCX4" s="44"/>
      <c r="HCY4" s="44"/>
      <c r="HCZ4" s="44"/>
      <c r="HDA4" s="44"/>
      <c r="HDB4" s="44"/>
      <c r="HDC4" s="44"/>
      <c r="HDD4" s="44"/>
      <c r="HDE4" s="44"/>
      <c r="HDF4" s="44"/>
      <c r="HDG4" s="44"/>
      <c r="HDH4" s="44"/>
      <c r="HDI4" s="44"/>
      <c r="HDJ4" s="44"/>
      <c r="HDK4" s="44"/>
      <c r="HDL4" s="44"/>
      <c r="HDM4" s="44"/>
      <c r="HDN4" s="44"/>
      <c r="HDO4" s="44"/>
      <c r="HDP4" s="44"/>
      <c r="HDQ4" s="44"/>
      <c r="HDR4" s="44"/>
      <c r="HDS4" s="44"/>
      <c r="HDT4" s="44"/>
      <c r="HDU4" s="44"/>
      <c r="HDV4" s="44"/>
      <c r="HDW4" s="44"/>
      <c r="HDX4" s="44"/>
      <c r="HDY4" s="44"/>
      <c r="HDZ4" s="44"/>
      <c r="HEA4" s="44"/>
      <c r="HEB4" s="44"/>
      <c r="HEC4" s="44"/>
      <c r="HED4" s="44"/>
      <c r="HEE4" s="44"/>
      <c r="HEF4" s="44"/>
      <c r="HEG4" s="44"/>
      <c r="HEH4" s="44"/>
      <c r="HEI4" s="44"/>
      <c r="HEJ4" s="44"/>
      <c r="HEK4" s="44"/>
      <c r="HEL4" s="44"/>
      <c r="HEM4" s="44"/>
      <c r="HEN4" s="44"/>
      <c r="HEO4" s="44"/>
      <c r="HEP4" s="44"/>
      <c r="HEQ4" s="44"/>
      <c r="HER4" s="44"/>
      <c r="HES4" s="44"/>
      <c r="HET4" s="44"/>
      <c r="HEU4" s="44"/>
      <c r="HEV4" s="44"/>
      <c r="HEW4" s="44"/>
      <c r="HEX4" s="44"/>
      <c r="HEY4" s="44"/>
      <c r="HEZ4" s="44"/>
      <c r="HFA4" s="44"/>
      <c r="HFB4" s="44"/>
      <c r="HFC4" s="44"/>
      <c r="HFD4" s="44"/>
      <c r="HFE4" s="44"/>
      <c r="HFF4" s="44"/>
      <c r="HFG4" s="44"/>
      <c r="HFH4" s="44"/>
      <c r="HFI4" s="44"/>
      <c r="HFJ4" s="44"/>
      <c r="HFK4" s="44"/>
      <c r="HFL4" s="44"/>
      <c r="HFM4" s="44"/>
      <c r="HFN4" s="44"/>
      <c r="HFO4" s="44"/>
      <c r="HFP4" s="44"/>
      <c r="HFQ4" s="44"/>
      <c r="HFR4" s="44"/>
      <c r="HFS4" s="44"/>
      <c r="HFT4" s="44"/>
      <c r="HFU4" s="44"/>
      <c r="HFV4" s="44"/>
      <c r="HFW4" s="44"/>
      <c r="HFX4" s="44"/>
      <c r="HFY4" s="44"/>
      <c r="HFZ4" s="44"/>
      <c r="HGA4" s="44"/>
      <c r="HGB4" s="44"/>
      <c r="HGC4" s="44"/>
      <c r="HGD4" s="44"/>
      <c r="HGE4" s="44"/>
      <c r="HGF4" s="44"/>
      <c r="HGG4" s="44"/>
      <c r="HGH4" s="44"/>
      <c r="HGI4" s="44"/>
      <c r="HGJ4" s="44"/>
      <c r="HGK4" s="44"/>
      <c r="HGL4" s="44"/>
      <c r="HGM4" s="44"/>
      <c r="HGN4" s="44"/>
      <c r="HGO4" s="44"/>
      <c r="HGP4" s="44"/>
      <c r="HGQ4" s="44"/>
      <c r="HGR4" s="44"/>
      <c r="HGS4" s="44"/>
      <c r="HGT4" s="44"/>
      <c r="HGU4" s="44"/>
      <c r="HGV4" s="44"/>
      <c r="HGW4" s="44"/>
      <c r="HGX4" s="44"/>
      <c r="HGY4" s="44"/>
      <c r="HGZ4" s="44"/>
      <c r="HHA4" s="44"/>
      <c r="HHB4" s="44"/>
      <c r="HHC4" s="44"/>
      <c r="HHD4" s="44"/>
      <c r="HHE4" s="44"/>
      <c r="HHF4" s="44"/>
      <c r="HHG4" s="44"/>
      <c r="HHH4" s="44"/>
      <c r="HHI4" s="44"/>
      <c r="HHJ4" s="44"/>
      <c r="HHK4" s="44"/>
      <c r="HHL4" s="44"/>
      <c r="HHM4" s="44"/>
      <c r="HHN4" s="44"/>
      <c r="HHO4" s="44"/>
      <c r="HHP4" s="44"/>
      <c r="HHQ4" s="44"/>
      <c r="HHR4" s="44"/>
      <c r="HHS4" s="44"/>
      <c r="HHT4" s="44"/>
      <c r="HHU4" s="44"/>
      <c r="HHV4" s="44"/>
      <c r="HHW4" s="44"/>
      <c r="HHX4" s="44"/>
      <c r="HHY4" s="44"/>
      <c r="HHZ4" s="44"/>
      <c r="HIA4" s="44"/>
      <c r="HIB4" s="44"/>
      <c r="HIC4" s="44"/>
      <c r="HID4" s="44"/>
      <c r="HIE4" s="44"/>
      <c r="HIF4" s="44"/>
      <c r="HIG4" s="44"/>
      <c r="HIH4" s="44"/>
      <c r="HII4" s="44"/>
      <c r="HIJ4" s="44"/>
      <c r="HIK4" s="44"/>
      <c r="HIL4" s="44"/>
      <c r="HIM4" s="44"/>
      <c r="HIN4" s="44"/>
      <c r="HIO4" s="44"/>
      <c r="HIP4" s="44"/>
      <c r="HIQ4" s="44"/>
      <c r="HIR4" s="44"/>
      <c r="HIS4" s="44"/>
      <c r="HIT4" s="44"/>
      <c r="HIU4" s="44"/>
      <c r="HIV4" s="44"/>
      <c r="HIW4" s="44"/>
      <c r="HIX4" s="44"/>
      <c r="HIY4" s="44"/>
      <c r="HIZ4" s="44"/>
      <c r="HJA4" s="44"/>
      <c r="HJB4" s="44"/>
      <c r="HJC4" s="44"/>
      <c r="HJD4" s="44"/>
      <c r="HJE4" s="44"/>
      <c r="HJF4" s="44"/>
      <c r="HJG4" s="44"/>
      <c r="HJH4" s="44"/>
      <c r="HJI4" s="44"/>
      <c r="HJJ4" s="44"/>
      <c r="HJK4" s="44"/>
      <c r="HJL4" s="44"/>
      <c r="HJM4" s="44"/>
      <c r="HJN4" s="44"/>
      <c r="HJO4" s="44"/>
      <c r="HJP4" s="44"/>
      <c r="HJQ4" s="44"/>
      <c r="HJR4" s="44"/>
      <c r="HJS4" s="44"/>
      <c r="HJT4" s="44"/>
      <c r="HJU4" s="44"/>
      <c r="HJV4" s="44"/>
      <c r="HJW4" s="44"/>
      <c r="HJX4" s="44"/>
      <c r="HJY4" s="44"/>
      <c r="HJZ4" s="44"/>
      <c r="HKA4" s="44"/>
      <c r="HKB4" s="44"/>
      <c r="HKC4" s="44"/>
      <c r="HKD4" s="44"/>
      <c r="HKE4" s="44"/>
      <c r="HKF4" s="44"/>
      <c r="HKG4" s="44"/>
      <c r="HKH4" s="44"/>
      <c r="HKI4" s="44"/>
      <c r="HKJ4" s="44"/>
      <c r="HKK4" s="44"/>
      <c r="HKL4" s="44"/>
      <c r="HKM4" s="44"/>
      <c r="HKN4" s="44"/>
      <c r="HKO4" s="44"/>
      <c r="HKP4" s="44"/>
      <c r="HKQ4" s="44"/>
      <c r="HKR4" s="44"/>
      <c r="HKS4" s="44"/>
      <c r="HKT4" s="44"/>
      <c r="HKU4" s="44"/>
      <c r="HKV4" s="44"/>
      <c r="HKW4" s="44"/>
      <c r="HKX4" s="44"/>
      <c r="HKY4" s="44"/>
      <c r="HKZ4" s="44"/>
      <c r="HLA4" s="44"/>
      <c r="HLB4" s="44"/>
      <c r="HLC4" s="44"/>
      <c r="HLD4" s="44"/>
      <c r="HLE4" s="44"/>
      <c r="HLF4" s="44"/>
      <c r="HLG4" s="44"/>
      <c r="HLH4" s="44"/>
      <c r="HLI4" s="44"/>
      <c r="HLJ4" s="44"/>
      <c r="HLK4" s="44"/>
      <c r="HLL4" s="44"/>
      <c r="HLM4" s="44"/>
      <c r="HLN4" s="44"/>
      <c r="HLO4" s="44"/>
      <c r="HLP4" s="44"/>
      <c r="HLQ4" s="44"/>
      <c r="HLR4" s="44"/>
      <c r="HLS4" s="44"/>
      <c r="HLT4" s="44"/>
      <c r="HLU4" s="44"/>
      <c r="HLV4" s="44"/>
      <c r="HLW4" s="44"/>
      <c r="HLX4" s="44"/>
      <c r="HLY4" s="44"/>
      <c r="HLZ4" s="44"/>
      <c r="HMA4" s="44"/>
      <c r="HMB4" s="44"/>
      <c r="HMC4" s="44"/>
      <c r="HMD4" s="44"/>
      <c r="HME4" s="44"/>
      <c r="HMF4" s="44"/>
      <c r="HMG4" s="44"/>
      <c r="HMH4" s="44"/>
      <c r="HMI4" s="44"/>
      <c r="HMJ4" s="44"/>
      <c r="HMK4" s="44"/>
      <c r="HML4" s="44"/>
      <c r="HMM4" s="44"/>
      <c r="HMN4" s="44"/>
      <c r="HMO4" s="44"/>
      <c r="HMP4" s="44"/>
      <c r="HMQ4" s="44"/>
      <c r="HMR4" s="44"/>
      <c r="HMS4" s="44"/>
      <c r="HMT4" s="44"/>
      <c r="HMU4" s="44"/>
      <c r="HMV4" s="44"/>
      <c r="HMW4" s="44"/>
      <c r="HMX4" s="44"/>
      <c r="HMY4" s="44"/>
      <c r="HMZ4" s="44"/>
      <c r="HNA4" s="44"/>
      <c r="HNB4" s="44"/>
      <c r="HNC4" s="44"/>
      <c r="HND4" s="44"/>
      <c r="HNE4" s="44"/>
      <c r="HNF4" s="44"/>
      <c r="HNG4" s="44"/>
      <c r="HNH4" s="44"/>
      <c r="HNI4" s="44"/>
      <c r="HNJ4" s="44"/>
      <c r="HNK4" s="44"/>
      <c r="HNL4" s="44"/>
      <c r="HNM4" s="44"/>
      <c r="HNN4" s="44"/>
      <c r="HNO4" s="44"/>
      <c r="HNP4" s="44"/>
      <c r="HNQ4" s="44"/>
      <c r="HNR4" s="44"/>
      <c r="HNS4" s="44"/>
      <c r="HNT4" s="44"/>
      <c r="HNU4" s="44"/>
      <c r="HNV4" s="44"/>
      <c r="HNW4" s="44"/>
      <c r="HNX4" s="44"/>
      <c r="HNY4" s="44"/>
      <c r="HNZ4" s="44"/>
      <c r="HOA4" s="44"/>
      <c r="HOB4" s="44"/>
      <c r="HOC4" s="44"/>
      <c r="HOD4" s="44"/>
      <c r="HOE4" s="44"/>
      <c r="HOF4" s="44"/>
      <c r="HOG4" s="44"/>
      <c r="HOH4" s="44"/>
      <c r="HOI4" s="44"/>
      <c r="HOJ4" s="44"/>
      <c r="HOK4" s="44"/>
      <c r="HOL4" s="44"/>
      <c r="HOM4" s="44"/>
      <c r="HON4" s="44"/>
      <c r="HOO4" s="44"/>
      <c r="HOP4" s="44"/>
      <c r="HOQ4" s="44"/>
      <c r="HOR4" s="44"/>
      <c r="HOS4" s="44"/>
      <c r="HOT4" s="44"/>
      <c r="HOU4" s="44"/>
      <c r="HOV4" s="44"/>
      <c r="HOW4" s="44"/>
      <c r="HOX4" s="44"/>
      <c r="HOY4" s="44"/>
      <c r="HOZ4" s="44"/>
      <c r="HPA4" s="44"/>
      <c r="HPB4" s="44"/>
      <c r="HPC4" s="44"/>
      <c r="HPD4" s="44"/>
      <c r="HPE4" s="44"/>
      <c r="HPF4" s="44"/>
      <c r="HPG4" s="44"/>
      <c r="HPH4" s="44"/>
      <c r="HPI4" s="44"/>
      <c r="HPJ4" s="44"/>
      <c r="HPK4" s="44"/>
      <c r="HPL4" s="44"/>
      <c r="HPM4" s="44"/>
      <c r="HPN4" s="44"/>
      <c r="HPO4" s="44"/>
      <c r="HPP4" s="44"/>
      <c r="HPQ4" s="44"/>
      <c r="HPR4" s="44"/>
      <c r="HPS4" s="44"/>
      <c r="HPT4" s="44"/>
      <c r="HPU4" s="44"/>
      <c r="HPV4" s="44"/>
      <c r="HPW4" s="44"/>
      <c r="HPX4" s="44"/>
      <c r="HPY4" s="44"/>
      <c r="HPZ4" s="44"/>
      <c r="HQA4" s="44"/>
      <c r="HQB4" s="44"/>
      <c r="HQC4" s="44"/>
      <c r="HQD4" s="44"/>
      <c r="HQE4" s="44"/>
      <c r="HQF4" s="44"/>
      <c r="HQG4" s="44"/>
      <c r="HQH4" s="44"/>
      <c r="HQI4" s="44"/>
      <c r="HQJ4" s="44"/>
      <c r="HQK4" s="44"/>
      <c r="HQL4" s="44"/>
      <c r="HQM4" s="44"/>
      <c r="HQN4" s="44"/>
      <c r="HQO4" s="44"/>
      <c r="HQP4" s="44"/>
      <c r="HQQ4" s="44"/>
      <c r="HQR4" s="44"/>
      <c r="HQS4" s="44"/>
      <c r="HQT4" s="44"/>
      <c r="HQU4" s="44"/>
      <c r="HQV4" s="44"/>
      <c r="HQW4" s="44"/>
      <c r="HQX4" s="44"/>
      <c r="HQY4" s="44"/>
      <c r="HQZ4" s="44"/>
      <c r="HRA4" s="44"/>
      <c r="HRB4" s="44"/>
      <c r="HRC4" s="44"/>
      <c r="HRD4" s="44"/>
      <c r="HRE4" s="44"/>
      <c r="HRF4" s="44"/>
      <c r="HRG4" s="44"/>
      <c r="HRH4" s="44"/>
      <c r="HRI4" s="44"/>
      <c r="HRJ4" s="44"/>
      <c r="HRK4" s="44"/>
      <c r="HRL4" s="44"/>
      <c r="HRM4" s="44"/>
      <c r="HRN4" s="44"/>
      <c r="HRO4" s="44"/>
      <c r="HRP4" s="44"/>
      <c r="HRQ4" s="44"/>
      <c r="HRR4" s="44"/>
      <c r="HRS4" s="44"/>
      <c r="HRT4" s="44"/>
      <c r="HRU4" s="44"/>
      <c r="HRV4" s="44"/>
      <c r="HRW4" s="44"/>
      <c r="HRX4" s="44"/>
      <c r="HRY4" s="44"/>
      <c r="HRZ4" s="44"/>
      <c r="HSA4" s="44"/>
      <c r="HSB4" s="44"/>
      <c r="HSC4" s="44"/>
      <c r="HSD4" s="44"/>
      <c r="HSE4" s="44"/>
      <c r="HSF4" s="44"/>
      <c r="HSG4" s="44"/>
      <c r="HSH4" s="44"/>
      <c r="HSI4" s="44"/>
      <c r="HSJ4" s="44"/>
      <c r="HSK4" s="44"/>
      <c r="HSL4" s="44"/>
      <c r="HSM4" s="44"/>
      <c r="HSN4" s="44"/>
      <c r="HSO4" s="44"/>
      <c r="HSP4" s="44"/>
      <c r="HSQ4" s="44"/>
      <c r="HSR4" s="44"/>
      <c r="HSS4" s="44"/>
      <c r="HST4" s="44"/>
      <c r="HSU4" s="44"/>
      <c r="HSV4" s="44"/>
      <c r="HSW4" s="44"/>
      <c r="HSX4" s="44"/>
      <c r="HSY4" s="44"/>
      <c r="HSZ4" s="44"/>
      <c r="HTA4" s="44"/>
      <c r="HTB4" s="44"/>
      <c r="HTC4" s="44"/>
      <c r="HTD4" s="44"/>
      <c r="HTE4" s="44"/>
      <c r="HTF4" s="44"/>
      <c r="HTG4" s="44"/>
      <c r="HTH4" s="44"/>
      <c r="HTI4" s="44"/>
      <c r="HTJ4" s="44"/>
      <c r="HTK4" s="44"/>
      <c r="HTL4" s="44"/>
      <c r="HTM4" s="44"/>
      <c r="HTN4" s="44"/>
      <c r="HTO4" s="44"/>
      <c r="HTP4" s="44"/>
      <c r="HTQ4" s="44"/>
      <c r="HTR4" s="44"/>
      <c r="HTS4" s="44"/>
      <c r="HTT4" s="44"/>
      <c r="HTU4" s="44"/>
      <c r="HTV4" s="44"/>
      <c r="HTW4" s="44"/>
      <c r="HTX4" s="44"/>
      <c r="HTY4" s="44"/>
      <c r="HTZ4" s="44"/>
      <c r="HUA4" s="44"/>
      <c r="HUB4" s="44"/>
      <c r="HUC4" s="44"/>
      <c r="HUD4" s="44"/>
      <c r="HUE4" s="44"/>
      <c r="HUF4" s="44"/>
      <c r="HUG4" s="44"/>
      <c r="HUH4" s="44"/>
      <c r="HUI4" s="44"/>
      <c r="HUJ4" s="44"/>
      <c r="HUK4" s="44"/>
      <c r="HUL4" s="44"/>
      <c r="HUM4" s="44"/>
      <c r="HUN4" s="44"/>
      <c r="HUO4" s="44"/>
      <c r="HUP4" s="44"/>
      <c r="HUQ4" s="44"/>
      <c r="HUR4" s="44"/>
      <c r="HUS4" s="44"/>
      <c r="HUT4" s="44"/>
      <c r="HUU4" s="44"/>
      <c r="HUV4" s="44"/>
      <c r="HUW4" s="44"/>
      <c r="HUX4" s="44"/>
      <c r="HUY4" s="44"/>
      <c r="HUZ4" s="44"/>
      <c r="HVA4" s="44"/>
      <c r="HVB4" s="44"/>
      <c r="HVC4" s="44"/>
      <c r="HVD4" s="44"/>
      <c r="HVE4" s="44"/>
      <c r="HVF4" s="44"/>
      <c r="HVG4" s="44"/>
      <c r="HVH4" s="44"/>
      <c r="HVI4" s="44"/>
      <c r="HVJ4" s="44"/>
      <c r="HVK4" s="44"/>
      <c r="HVL4" s="44"/>
      <c r="HVM4" s="44"/>
      <c r="HVN4" s="44"/>
      <c r="HVO4" s="44"/>
      <c r="HVP4" s="44"/>
      <c r="HVQ4" s="44"/>
      <c r="HVR4" s="44"/>
      <c r="HVS4" s="44"/>
      <c r="HVT4" s="44"/>
      <c r="HVU4" s="44"/>
      <c r="HVV4" s="44"/>
      <c r="HVW4" s="44"/>
      <c r="HVX4" s="44"/>
      <c r="HVY4" s="44"/>
      <c r="HVZ4" s="44"/>
      <c r="HWA4" s="44"/>
      <c r="HWB4" s="44"/>
      <c r="HWC4" s="44"/>
      <c r="HWD4" s="44"/>
      <c r="HWE4" s="44"/>
      <c r="HWF4" s="44"/>
      <c r="HWG4" s="44"/>
      <c r="HWH4" s="44"/>
      <c r="HWI4" s="44"/>
      <c r="HWJ4" s="44"/>
      <c r="HWK4" s="44"/>
      <c r="HWL4" s="44"/>
      <c r="HWM4" s="44"/>
      <c r="HWN4" s="44"/>
      <c r="HWO4" s="44"/>
      <c r="HWP4" s="44"/>
      <c r="HWQ4" s="44"/>
      <c r="HWR4" s="44"/>
      <c r="HWS4" s="44"/>
      <c r="HWT4" s="44"/>
      <c r="HWU4" s="44"/>
      <c r="HWV4" s="44"/>
      <c r="HWW4" s="44"/>
      <c r="HWX4" s="44"/>
      <c r="HWY4" s="44"/>
      <c r="HWZ4" s="44"/>
      <c r="HXA4" s="44"/>
      <c r="HXB4" s="44"/>
      <c r="HXC4" s="44"/>
      <c r="HXD4" s="44"/>
      <c r="HXE4" s="44"/>
      <c r="HXF4" s="44"/>
      <c r="HXG4" s="44"/>
      <c r="HXH4" s="44"/>
      <c r="HXI4" s="44"/>
      <c r="HXJ4" s="44"/>
      <c r="HXK4" s="44"/>
      <c r="HXL4" s="44"/>
      <c r="HXM4" s="44"/>
      <c r="HXN4" s="44"/>
      <c r="HXO4" s="44"/>
      <c r="HXP4" s="44"/>
      <c r="HXQ4" s="44"/>
      <c r="HXR4" s="44"/>
      <c r="HXS4" s="44"/>
      <c r="HXT4" s="44"/>
      <c r="HXU4" s="44"/>
      <c r="HXV4" s="44"/>
      <c r="HXW4" s="44"/>
      <c r="HXX4" s="44"/>
      <c r="HXY4" s="44"/>
      <c r="HXZ4" s="44"/>
      <c r="HYA4" s="44"/>
      <c r="HYB4" s="44"/>
      <c r="HYC4" s="44"/>
      <c r="HYD4" s="44"/>
      <c r="HYE4" s="44"/>
      <c r="HYF4" s="44"/>
      <c r="HYG4" s="44"/>
      <c r="HYH4" s="44"/>
      <c r="HYI4" s="44"/>
      <c r="HYJ4" s="44"/>
      <c r="HYK4" s="44"/>
      <c r="HYL4" s="44"/>
      <c r="HYM4" s="44"/>
      <c r="HYN4" s="44"/>
      <c r="HYO4" s="44"/>
      <c r="HYP4" s="44"/>
      <c r="HYQ4" s="44"/>
      <c r="HYR4" s="44"/>
      <c r="HYS4" s="44"/>
      <c r="HYT4" s="44"/>
      <c r="HYU4" s="44"/>
      <c r="HYV4" s="44"/>
      <c r="HYW4" s="44"/>
      <c r="HYX4" s="44"/>
      <c r="HYY4" s="44"/>
      <c r="HYZ4" s="44"/>
      <c r="HZA4" s="44"/>
      <c r="HZB4" s="44"/>
      <c r="HZC4" s="44"/>
      <c r="HZD4" s="44"/>
      <c r="HZE4" s="44"/>
      <c r="HZF4" s="44"/>
      <c r="HZG4" s="44"/>
      <c r="HZH4" s="44"/>
      <c r="HZI4" s="44"/>
      <c r="HZJ4" s="44"/>
      <c r="HZK4" s="44"/>
      <c r="HZL4" s="44"/>
      <c r="HZM4" s="44"/>
      <c r="HZN4" s="44"/>
      <c r="HZO4" s="44"/>
      <c r="HZP4" s="44"/>
      <c r="HZQ4" s="44"/>
      <c r="HZR4" s="44"/>
      <c r="HZS4" s="44"/>
      <c r="HZT4" s="44"/>
      <c r="HZU4" s="44"/>
      <c r="HZV4" s="44"/>
      <c r="HZW4" s="44"/>
      <c r="HZX4" s="44"/>
      <c r="HZY4" s="44"/>
      <c r="HZZ4" s="44"/>
      <c r="IAA4" s="44"/>
      <c r="IAB4" s="44"/>
      <c r="IAC4" s="44"/>
      <c r="IAD4" s="44"/>
      <c r="IAE4" s="44"/>
      <c r="IAF4" s="44"/>
      <c r="IAG4" s="44"/>
      <c r="IAH4" s="44"/>
      <c r="IAI4" s="44"/>
      <c r="IAJ4" s="44"/>
      <c r="IAK4" s="44"/>
      <c r="IAL4" s="44"/>
      <c r="IAM4" s="44"/>
      <c r="IAN4" s="44"/>
      <c r="IAO4" s="44"/>
      <c r="IAP4" s="44"/>
      <c r="IAQ4" s="44"/>
      <c r="IAR4" s="44"/>
      <c r="IAS4" s="44"/>
      <c r="IAT4" s="44"/>
      <c r="IAU4" s="44"/>
      <c r="IAV4" s="44"/>
      <c r="IAW4" s="44"/>
      <c r="IAX4" s="44"/>
      <c r="IAY4" s="44"/>
      <c r="IAZ4" s="44"/>
      <c r="IBA4" s="44"/>
      <c r="IBB4" s="44"/>
      <c r="IBC4" s="44"/>
      <c r="IBD4" s="44"/>
      <c r="IBE4" s="44"/>
      <c r="IBF4" s="44"/>
      <c r="IBG4" s="44"/>
      <c r="IBH4" s="44"/>
      <c r="IBI4" s="44"/>
      <c r="IBJ4" s="44"/>
      <c r="IBK4" s="44"/>
      <c r="IBL4" s="44"/>
      <c r="IBM4" s="44"/>
      <c r="IBN4" s="44"/>
      <c r="IBO4" s="44"/>
      <c r="IBP4" s="44"/>
      <c r="IBQ4" s="44"/>
      <c r="IBR4" s="44"/>
      <c r="IBS4" s="44"/>
      <c r="IBT4" s="44"/>
      <c r="IBU4" s="44"/>
      <c r="IBV4" s="44"/>
      <c r="IBW4" s="44"/>
      <c r="IBX4" s="44"/>
      <c r="IBY4" s="44"/>
      <c r="IBZ4" s="44"/>
      <c r="ICA4" s="44"/>
      <c r="ICB4" s="44"/>
      <c r="ICC4" s="44"/>
      <c r="ICD4" s="44"/>
      <c r="ICE4" s="44"/>
      <c r="ICF4" s="44"/>
      <c r="ICG4" s="44"/>
      <c r="ICH4" s="44"/>
      <c r="ICI4" s="44"/>
      <c r="ICJ4" s="44"/>
      <c r="ICK4" s="44"/>
      <c r="ICL4" s="44"/>
      <c r="ICM4" s="44"/>
      <c r="ICN4" s="44"/>
      <c r="ICO4" s="44"/>
      <c r="ICP4" s="44"/>
      <c r="ICQ4" s="44"/>
      <c r="ICR4" s="44"/>
      <c r="ICS4" s="44"/>
      <c r="ICT4" s="44"/>
      <c r="ICU4" s="44"/>
      <c r="ICV4" s="44"/>
      <c r="ICW4" s="44"/>
      <c r="ICX4" s="44"/>
      <c r="ICY4" s="44"/>
      <c r="ICZ4" s="44"/>
      <c r="IDA4" s="44"/>
      <c r="IDB4" s="44"/>
      <c r="IDC4" s="44"/>
      <c r="IDD4" s="44"/>
      <c r="IDE4" s="44"/>
      <c r="IDF4" s="44"/>
      <c r="IDG4" s="44"/>
      <c r="IDH4" s="44"/>
      <c r="IDI4" s="44"/>
      <c r="IDJ4" s="44"/>
      <c r="IDK4" s="44"/>
      <c r="IDL4" s="44"/>
      <c r="IDM4" s="44"/>
      <c r="IDN4" s="44"/>
      <c r="IDO4" s="44"/>
      <c r="IDP4" s="44"/>
      <c r="IDQ4" s="44"/>
      <c r="IDR4" s="44"/>
      <c r="IDS4" s="44"/>
      <c r="IDT4" s="44"/>
      <c r="IDU4" s="44"/>
      <c r="IDV4" s="44"/>
      <c r="IDW4" s="44"/>
      <c r="IDX4" s="44"/>
      <c r="IDY4" s="44"/>
      <c r="IDZ4" s="44"/>
      <c r="IEA4" s="44"/>
      <c r="IEB4" s="44"/>
      <c r="IEC4" s="44"/>
      <c r="IED4" s="44"/>
      <c r="IEE4" s="44"/>
      <c r="IEF4" s="44"/>
      <c r="IEG4" s="44"/>
      <c r="IEH4" s="44"/>
      <c r="IEI4" s="44"/>
      <c r="IEJ4" s="44"/>
      <c r="IEK4" s="44"/>
      <c r="IEL4" s="44"/>
      <c r="IEM4" s="44"/>
      <c r="IEN4" s="44"/>
      <c r="IEO4" s="44"/>
      <c r="IEP4" s="44"/>
      <c r="IEQ4" s="44"/>
      <c r="IER4" s="44"/>
      <c r="IES4" s="44"/>
      <c r="IET4" s="44"/>
      <c r="IEU4" s="44"/>
      <c r="IEV4" s="44"/>
      <c r="IEW4" s="44"/>
      <c r="IEX4" s="44"/>
      <c r="IEY4" s="44"/>
      <c r="IEZ4" s="44"/>
      <c r="IFA4" s="44"/>
      <c r="IFB4" s="44"/>
      <c r="IFC4" s="44"/>
      <c r="IFD4" s="44"/>
      <c r="IFE4" s="44"/>
      <c r="IFF4" s="44"/>
      <c r="IFG4" s="44"/>
      <c r="IFH4" s="44"/>
      <c r="IFI4" s="44"/>
      <c r="IFJ4" s="44"/>
      <c r="IFK4" s="44"/>
      <c r="IFL4" s="44"/>
      <c r="IFM4" s="44"/>
      <c r="IFN4" s="44"/>
      <c r="IFO4" s="44"/>
      <c r="IFP4" s="44"/>
      <c r="IFQ4" s="44"/>
      <c r="IFR4" s="44"/>
      <c r="IFS4" s="44"/>
      <c r="IFT4" s="44"/>
      <c r="IFU4" s="44"/>
      <c r="IFV4" s="44"/>
      <c r="IFW4" s="44"/>
      <c r="IFX4" s="44"/>
      <c r="IFY4" s="44"/>
      <c r="IFZ4" s="44"/>
      <c r="IGA4" s="44"/>
      <c r="IGB4" s="44"/>
      <c r="IGC4" s="44"/>
      <c r="IGD4" s="44"/>
      <c r="IGE4" s="44"/>
      <c r="IGF4" s="44"/>
      <c r="IGG4" s="44"/>
      <c r="IGH4" s="44"/>
      <c r="IGI4" s="44"/>
      <c r="IGJ4" s="44"/>
      <c r="IGK4" s="44"/>
      <c r="IGL4" s="44"/>
      <c r="IGM4" s="44"/>
      <c r="IGN4" s="44"/>
      <c r="IGO4" s="44"/>
      <c r="IGP4" s="44"/>
      <c r="IGQ4" s="44"/>
      <c r="IGR4" s="44"/>
      <c r="IGS4" s="44"/>
      <c r="IGT4" s="44"/>
      <c r="IGU4" s="44"/>
      <c r="IGV4" s="44"/>
      <c r="IGW4" s="44"/>
      <c r="IGX4" s="44"/>
      <c r="IGY4" s="44"/>
      <c r="IGZ4" s="44"/>
      <c r="IHA4" s="44"/>
      <c r="IHB4" s="44"/>
      <c r="IHC4" s="44"/>
      <c r="IHD4" s="44"/>
      <c r="IHE4" s="44"/>
      <c r="IHF4" s="44"/>
      <c r="IHG4" s="44"/>
      <c r="IHH4" s="44"/>
      <c r="IHI4" s="44"/>
      <c r="IHJ4" s="44"/>
      <c r="IHK4" s="44"/>
      <c r="IHL4" s="44"/>
      <c r="IHM4" s="44"/>
      <c r="IHN4" s="44"/>
      <c r="IHO4" s="44"/>
      <c r="IHP4" s="44"/>
      <c r="IHQ4" s="44"/>
      <c r="IHR4" s="44"/>
      <c r="IHS4" s="44"/>
      <c r="IHT4" s="44"/>
      <c r="IHU4" s="44"/>
      <c r="IHV4" s="44"/>
      <c r="IHW4" s="44"/>
      <c r="IHX4" s="44"/>
      <c r="IHY4" s="44"/>
      <c r="IHZ4" s="44"/>
      <c r="IIA4" s="44"/>
      <c r="IIB4" s="44"/>
      <c r="IIC4" s="44"/>
      <c r="IID4" s="44"/>
      <c r="IIE4" s="44"/>
      <c r="IIF4" s="44"/>
      <c r="IIG4" s="44"/>
      <c r="IIH4" s="44"/>
      <c r="III4" s="44"/>
      <c r="IIJ4" s="44"/>
      <c r="IIK4" s="44"/>
      <c r="IIL4" s="44"/>
      <c r="IIM4" s="44"/>
      <c r="IIN4" s="44"/>
      <c r="IIO4" s="44"/>
      <c r="IIP4" s="44"/>
      <c r="IIQ4" s="44"/>
      <c r="IIR4" s="44"/>
      <c r="IIS4" s="44"/>
      <c r="IIT4" s="44"/>
      <c r="IIU4" s="44"/>
      <c r="IIV4" s="44"/>
      <c r="IIW4" s="44"/>
      <c r="IIX4" s="44"/>
      <c r="IIY4" s="44"/>
      <c r="IIZ4" s="44"/>
      <c r="IJA4" s="44"/>
      <c r="IJB4" s="44"/>
      <c r="IJC4" s="44"/>
      <c r="IJD4" s="44"/>
      <c r="IJE4" s="44"/>
      <c r="IJF4" s="44"/>
      <c r="IJG4" s="44"/>
      <c r="IJH4" s="44"/>
      <c r="IJI4" s="44"/>
      <c r="IJJ4" s="44"/>
      <c r="IJK4" s="44"/>
      <c r="IJL4" s="44"/>
      <c r="IJM4" s="44"/>
      <c r="IJN4" s="44"/>
      <c r="IJO4" s="44"/>
      <c r="IJP4" s="44"/>
      <c r="IJQ4" s="44"/>
      <c r="IJR4" s="44"/>
      <c r="IJS4" s="44"/>
      <c r="IJT4" s="44"/>
      <c r="IJU4" s="44"/>
      <c r="IJV4" s="44"/>
      <c r="IJW4" s="44"/>
      <c r="IJX4" s="44"/>
      <c r="IJY4" s="44"/>
      <c r="IJZ4" s="44"/>
      <c r="IKA4" s="44"/>
      <c r="IKB4" s="44"/>
      <c r="IKC4" s="44"/>
      <c r="IKD4" s="44"/>
      <c r="IKE4" s="44"/>
      <c r="IKF4" s="44"/>
      <c r="IKG4" s="44"/>
      <c r="IKH4" s="44"/>
      <c r="IKI4" s="44"/>
      <c r="IKJ4" s="44"/>
      <c r="IKK4" s="44"/>
      <c r="IKL4" s="44"/>
      <c r="IKM4" s="44"/>
      <c r="IKN4" s="44"/>
      <c r="IKO4" s="44"/>
      <c r="IKP4" s="44"/>
      <c r="IKQ4" s="44"/>
      <c r="IKR4" s="44"/>
      <c r="IKS4" s="44"/>
      <c r="IKT4" s="44"/>
      <c r="IKU4" s="44"/>
      <c r="IKV4" s="44"/>
      <c r="IKW4" s="44"/>
      <c r="IKX4" s="44"/>
      <c r="IKY4" s="44"/>
      <c r="IKZ4" s="44"/>
      <c r="ILA4" s="44"/>
      <c r="ILB4" s="44"/>
      <c r="ILC4" s="44"/>
      <c r="ILD4" s="44"/>
      <c r="ILE4" s="44"/>
      <c r="ILF4" s="44"/>
      <c r="ILG4" s="44"/>
      <c r="ILH4" s="44"/>
      <c r="ILI4" s="44"/>
      <c r="ILJ4" s="44"/>
      <c r="ILK4" s="44"/>
      <c r="ILL4" s="44"/>
      <c r="ILM4" s="44"/>
      <c r="ILN4" s="44"/>
      <c r="ILO4" s="44"/>
      <c r="ILP4" s="44"/>
      <c r="ILQ4" s="44"/>
      <c r="ILR4" s="44"/>
      <c r="ILS4" s="44"/>
      <c r="ILT4" s="44"/>
      <c r="ILU4" s="44"/>
      <c r="ILV4" s="44"/>
      <c r="ILW4" s="44"/>
      <c r="ILX4" s="44"/>
      <c r="ILY4" s="44"/>
      <c r="ILZ4" s="44"/>
      <c r="IMA4" s="44"/>
      <c r="IMB4" s="44"/>
      <c r="IMC4" s="44"/>
      <c r="IMD4" s="44"/>
      <c r="IME4" s="44"/>
      <c r="IMF4" s="44"/>
      <c r="IMG4" s="44"/>
      <c r="IMH4" s="44"/>
      <c r="IMI4" s="44"/>
      <c r="IMJ4" s="44"/>
      <c r="IMK4" s="44"/>
      <c r="IML4" s="44"/>
      <c r="IMM4" s="44"/>
      <c r="IMN4" s="44"/>
      <c r="IMO4" s="44"/>
      <c r="IMP4" s="44"/>
      <c r="IMQ4" s="44"/>
      <c r="IMR4" s="44"/>
      <c r="IMS4" s="44"/>
      <c r="IMT4" s="44"/>
      <c r="IMU4" s="44"/>
      <c r="IMV4" s="44"/>
      <c r="IMW4" s="44"/>
      <c r="IMX4" s="44"/>
      <c r="IMY4" s="44"/>
      <c r="IMZ4" s="44"/>
      <c r="INA4" s="44"/>
      <c r="INB4" s="44"/>
      <c r="INC4" s="44"/>
      <c r="IND4" s="44"/>
      <c r="INE4" s="44"/>
      <c r="INF4" s="44"/>
      <c r="ING4" s="44"/>
      <c r="INH4" s="44"/>
      <c r="INI4" s="44"/>
      <c r="INJ4" s="44"/>
      <c r="INK4" s="44"/>
      <c r="INL4" s="44"/>
      <c r="INM4" s="44"/>
      <c r="INN4" s="44"/>
      <c r="INO4" s="44"/>
      <c r="INP4" s="44"/>
      <c r="INQ4" s="44"/>
      <c r="INR4" s="44"/>
      <c r="INS4" s="44"/>
      <c r="INT4" s="44"/>
      <c r="INU4" s="44"/>
      <c r="INV4" s="44"/>
      <c r="INW4" s="44"/>
      <c r="INX4" s="44"/>
      <c r="INY4" s="44"/>
      <c r="INZ4" s="44"/>
      <c r="IOA4" s="44"/>
      <c r="IOB4" s="44"/>
      <c r="IOC4" s="44"/>
      <c r="IOD4" s="44"/>
      <c r="IOE4" s="44"/>
      <c r="IOF4" s="44"/>
      <c r="IOG4" s="44"/>
      <c r="IOH4" s="44"/>
      <c r="IOI4" s="44"/>
      <c r="IOJ4" s="44"/>
      <c r="IOK4" s="44"/>
      <c r="IOL4" s="44"/>
      <c r="IOM4" s="44"/>
      <c r="ION4" s="44"/>
      <c r="IOO4" s="44"/>
      <c r="IOP4" s="44"/>
      <c r="IOQ4" s="44"/>
      <c r="IOR4" s="44"/>
      <c r="IOS4" s="44"/>
      <c r="IOT4" s="44"/>
      <c r="IOU4" s="44"/>
      <c r="IOV4" s="44"/>
      <c r="IOW4" s="44"/>
      <c r="IOX4" s="44"/>
      <c r="IOY4" s="44"/>
      <c r="IOZ4" s="44"/>
      <c r="IPA4" s="44"/>
      <c r="IPB4" s="44"/>
      <c r="IPC4" s="44"/>
      <c r="IPD4" s="44"/>
      <c r="IPE4" s="44"/>
      <c r="IPF4" s="44"/>
      <c r="IPG4" s="44"/>
      <c r="IPH4" s="44"/>
      <c r="IPI4" s="44"/>
      <c r="IPJ4" s="44"/>
      <c r="IPK4" s="44"/>
      <c r="IPL4" s="44"/>
      <c r="IPM4" s="44"/>
      <c r="IPN4" s="44"/>
      <c r="IPO4" s="44"/>
      <c r="IPP4" s="44"/>
      <c r="IPQ4" s="44"/>
      <c r="IPR4" s="44"/>
      <c r="IPS4" s="44"/>
      <c r="IPT4" s="44"/>
      <c r="IPU4" s="44"/>
      <c r="IPV4" s="44"/>
      <c r="IPW4" s="44"/>
      <c r="IPX4" s="44"/>
      <c r="IPY4" s="44"/>
      <c r="IPZ4" s="44"/>
      <c r="IQA4" s="44"/>
      <c r="IQB4" s="44"/>
      <c r="IQC4" s="44"/>
      <c r="IQD4" s="44"/>
      <c r="IQE4" s="44"/>
      <c r="IQF4" s="44"/>
      <c r="IQG4" s="44"/>
      <c r="IQH4" s="44"/>
      <c r="IQI4" s="44"/>
      <c r="IQJ4" s="44"/>
      <c r="IQK4" s="44"/>
      <c r="IQL4" s="44"/>
      <c r="IQM4" s="44"/>
      <c r="IQN4" s="44"/>
      <c r="IQO4" s="44"/>
      <c r="IQP4" s="44"/>
      <c r="IQQ4" s="44"/>
      <c r="IQR4" s="44"/>
      <c r="IQS4" s="44"/>
      <c r="IQT4" s="44"/>
      <c r="IQU4" s="44"/>
      <c r="IQV4" s="44"/>
      <c r="IQW4" s="44"/>
      <c r="IQX4" s="44"/>
      <c r="IQY4" s="44"/>
      <c r="IQZ4" s="44"/>
      <c r="IRA4" s="44"/>
      <c r="IRB4" s="44"/>
      <c r="IRC4" s="44"/>
      <c r="IRD4" s="44"/>
      <c r="IRE4" s="44"/>
      <c r="IRF4" s="44"/>
      <c r="IRG4" s="44"/>
      <c r="IRH4" s="44"/>
      <c r="IRI4" s="44"/>
      <c r="IRJ4" s="44"/>
      <c r="IRK4" s="44"/>
      <c r="IRL4" s="44"/>
      <c r="IRM4" s="44"/>
      <c r="IRN4" s="44"/>
      <c r="IRO4" s="44"/>
      <c r="IRP4" s="44"/>
      <c r="IRQ4" s="44"/>
      <c r="IRR4" s="44"/>
      <c r="IRS4" s="44"/>
      <c r="IRT4" s="44"/>
      <c r="IRU4" s="44"/>
      <c r="IRV4" s="44"/>
      <c r="IRW4" s="44"/>
      <c r="IRX4" s="44"/>
      <c r="IRY4" s="44"/>
      <c r="IRZ4" s="44"/>
      <c r="ISA4" s="44"/>
      <c r="ISB4" s="44"/>
      <c r="ISC4" s="44"/>
      <c r="ISD4" s="44"/>
      <c r="ISE4" s="44"/>
      <c r="ISF4" s="44"/>
      <c r="ISG4" s="44"/>
      <c r="ISH4" s="44"/>
      <c r="ISI4" s="44"/>
      <c r="ISJ4" s="44"/>
      <c r="ISK4" s="44"/>
      <c r="ISL4" s="44"/>
      <c r="ISM4" s="44"/>
      <c r="ISN4" s="44"/>
      <c r="ISO4" s="44"/>
      <c r="ISP4" s="44"/>
      <c r="ISQ4" s="44"/>
      <c r="ISR4" s="44"/>
      <c r="ISS4" s="44"/>
      <c r="IST4" s="44"/>
      <c r="ISU4" s="44"/>
      <c r="ISV4" s="44"/>
      <c r="ISW4" s="44"/>
      <c r="ISX4" s="44"/>
      <c r="ISY4" s="44"/>
      <c r="ISZ4" s="44"/>
      <c r="ITA4" s="44"/>
      <c r="ITB4" s="44"/>
      <c r="ITC4" s="44"/>
      <c r="ITD4" s="44"/>
      <c r="ITE4" s="44"/>
      <c r="ITF4" s="44"/>
      <c r="ITG4" s="44"/>
      <c r="ITH4" s="44"/>
      <c r="ITI4" s="44"/>
      <c r="ITJ4" s="44"/>
      <c r="ITK4" s="44"/>
      <c r="ITL4" s="44"/>
      <c r="ITM4" s="44"/>
      <c r="ITN4" s="44"/>
      <c r="ITO4" s="44"/>
      <c r="ITP4" s="44"/>
      <c r="ITQ4" s="44"/>
      <c r="ITR4" s="44"/>
      <c r="ITS4" s="44"/>
      <c r="ITT4" s="44"/>
      <c r="ITU4" s="44"/>
      <c r="ITV4" s="44"/>
      <c r="ITW4" s="44"/>
      <c r="ITX4" s="44"/>
      <c r="ITY4" s="44"/>
      <c r="ITZ4" s="44"/>
      <c r="IUA4" s="44"/>
      <c r="IUB4" s="44"/>
      <c r="IUC4" s="44"/>
      <c r="IUD4" s="44"/>
      <c r="IUE4" s="44"/>
      <c r="IUF4" s="44"/>
      <c r="IUG4" s="44"/>
      <c r="IUH4" s="44"/>
      <c r="IUI4" s="44"/>
      <c r="IUJ4" s="44"/>
      <c r="IUK4" s="44"/>
      <c r="IUL4" s="44"/>
      <c r="IUM4" s="44"/>
      <c r="IUN4" s="44"/>
      <c r="IUO4" s="44"/>
      <c r="IUP4" s="44"/>
      <c r="IUQ4" s="44"/>
      <c r="IUR4" s="44"/>
      <c r="IUS4" s="44"/>
      <c r="IUT4" s="44"/>
      <c r="IUU4" s="44"/>
      <c r="IUV4" s="44"/>
      <c r="IUW4" s="44"/>
      <c r="IUX4" s="44"/>
      <c r="IUY4" s="44"/>
      <c r="IUZ4" s="44"/>
      <c r="IVA4" s="44"/>
      <c r="IVB4" s="44"/>
      <c r="IVC4" s="44"/>
      <c r="IVD4" s="44"/>
      <c r="IVE4" s="44"/>
      <c r="IVF4" s="44"/>
      <c r="IVG4" s="44"/>
      <c r="IVH4" s="44"/>
      <c r="IVI4" s="44"/>
      <c r="IVJ4" s="44"/>
      <c r="IVK4" s="44"/>
      <c r="IVL4" s="44"/>
      <c r="IVM4" s="44"/>
      <c r="IVN4" s="44"/>
      <c r="IVO4" s="44"/>
      <c r="IVP4" s="44"/>
      <c r="IVQ4" s="44"/>
      <c r="IVR4" s="44"/>
      <c r="IVS4" s="44"/>
      <c r="IVT4" s="44"/>
      <c r="IVU4" s="44"/>
      <c r="IVV4" s="44"/>
      <c r="IVW4" s="44"/>
      <c r="IVX4" s="44"/>
      <c r="IVY4" s="44"/>
      <c r="IVZ4" s="44"/>
      <c r="IWA4" s="44"/>
      <c r="IWB4" s="44"/>
      <c r="IWC4" s="44"/>
      <c r="IWD4" s="44"/>
      <c r="IWE4" s="44"/>
      <c r="IWF4" s="44"/>
      <c r="IWG4" s="44"/>
      <c r="IWH4" s="44"/>
      <c r="IWI4" s="44"/>
      <c r="IWJ4" s="44"/>
      <c r="IWK4" s="44"/>
      <c r="IWL4" s="44"/>
      <c r="IWM4" s="44"/>
      <c r="IWN4" s="44"/>
      <c r="IWO4" s="44"/>
      <c r="IWP4" s="44"/>
      <c r="IWQ4" s="44"/>
      <c r="IWR4" s="44"/>
      <c r="IWS4" s="44"/>
      <c r="IWT4" s="44"/>
      <c r="IWU4" s="44"/>
      <c r="IWV4" s="44"/>
      <c r="IWW4" s="44"/>
      <c r="IWX4" s="44"/>
      <c r="IWY4" s="44"/>
      <c r="IWZ4" s="44"/>
      <c r="IXA4" s="44"/>
      <c r="IXB4" s="44"/>
      <c r="IXC4" s="44"/>
      <c r="IXD4" s="44"/>
      <c r="IXE4" s="44"/>
      <c r="IXF4" s="44"/>
      <c r="IXG4" s="44"/>
      <c r="IXH4" s="44"/>
      <c r="IXI4" s="44"/>
      <c r="IXJ4" s="44"/>
      <c r="IXK4" s="44"/>
      <c r="IXL4" s="44"/>
      <c r="IXM4" s="44"/>
      <c r="IXN4" s="44"/>
      <c r="IXO4" s="44"/>
      <c r="IXP4" s="44"/>
      <c r="IXQ4" s="44"/>
      <c r="IXR4" s="44"/>
      <c r="IXS4" s="44"/>
      <c r="IXT4" s="44"/>
      <c r="IXU4" s="44"/>
      <c r="IXV4" s="44"/>
      <c r="IXW4" s="44"/>
      <c r="IXX4" s="44"/>
      <c r="IXY4" s="44"/>
      <c r="IXZ4" s="44"/>
      <c r="IYA4" s="44"/>
      <c r="IYB4" s="44"/>
      <c r="IYC4" s="44"/>
      <c r="IYD4" s="44"/>
      <c r="IYE4" s="44"/>
      <c r="IYF4" s="44"/>
      <c r="IYG4" s="44"/>
      <c r="IYH4" s="44"/>
      <c r="IYI4" s="44"/>
      <c r="IYJ4" s="44"/>
      <c r="IYK4" s="44"/>
      <c r="IYL4" s="44"/>
      <c r="IYM4" s="44"/>
      <c r="IYN4" s="44"/>
      <c r="IYO4" s="44"/>
      <c r="IYP4" s="44"/>
      <c r="IYQ4" s="44"/>
      <c r="IYR4" s="44"/>
      <c r="IYS4" s="44"/>
      <c r="IYT4" s="44"/>
      <c r="IYU4" s="44"/>
      <c r="IYV4" s="44"/>
      <c r="IYW4" s="44"/>
      <c r="IYX4" s="44"/>
      <c r="IYY4" s="44"/>
      <c r="IYZ4" s="44"/>
      <c r="IZA4" s="44"/>
      <c r="IZB4" s="44"/>
      <c r="IZC4" s="44"/>
      <c r="IZD4" s="44"/>
      <c r="IZE4" s="44"/>
      <c r="IZF4" s="44"/>
      <c r="IZG4" s="44"/>
      <c r="IZH4" s="44"/>
      <c r="IZI4" s="44"/>
      <c r="IZJ4" s="44"/>
      <c r="IZK4" s="44"/>
      <c r="IZL4" s="44"/>
      <c r="IZM4" s="44"/>
      <c r="IZN4" s="44"/>
      <c r="IZO4" s="44"/>
      <c r="IZP4" s="44"/>
      <c r="IZQ4" s="44"/>
      <c r="IZR4" s="44"/>
      <c r="IZS4" s="44"/>
      <c r="IZT4" s="44"/>
      <c r="IZU4" s="44"/>
      <c r="IZV4" s="44"/>
      <c r="IZW4" s="44"/>
      <c r="IZX4" s="44"/>
      <c r="IZY4" s="44"/>
      <c r="IZZ4" s="44"/>
      <c r="JAA4" s="44"/>
      <c r="JAB4" s="44"/>
      <c r="JAC4" s="44"/>
      <c r="JAD4" s="44"/>
      <c r="JAE4" s="44"/>
      <c r="JAF4" s="44"/>
      <c r="JAG4" s="44"/>
      <c r="JAH4" s="44"/>
      <c r="JAI4" s="44"/>
      <c r="JAJ4" s="44"/>
      <c r="JAK4" s="44"/>
      <c r="JAL4" s="44"/>
      <c r="JAM4" s="44"/>
      <c r="JAN4" s="44"/>
      <c r="JAO4" s="44"/>
      <c r="JAP4" s="44"/>
      <c r="JAQ4" s="44"/>
      <c r="JAR4" s="44"/>
      <c r="JAS4" s="44"/>
      <c r="JAT4" s="44"/>
      <c r="JAU4" s="44"/>
      <c r="JAV4" s="44"/>
      <c r="JAW4" s="44"/>
      <c r="JAX4" s="44"/>
      <c r="JAY4" s="44"/>
      <c r="JAZ4" s="44"/>
      <c r="JBA4" s="44"/>
      <c r="JBB4" s="44"/>
      <c r="JBC4" s="44"/>
      <c r="JBD4" s="44"/>
      <c r="JBE4" s="44"/>
      <c r="JBF4" s="44"/>
      <c r="JBG4" s="44"/>
      <c r="JBH4" s="44"/>
      <c r="JBI4" s="44"/>
      <c r="JBJ4" s="44"/>
      <c r="JBK4" s="44"/>
      <c r="JBL4" s="44"/>
      <c r="JBM4" s="44"/>
      <c r="JBN4" s="44"/>
      <c r="JBO4" s="44"/>
      <c r="JBP4" s="44"/>
      <c r="JBQ4" s="44"/>
      <c r="JBR4" s="44"/>
      <c r="JBS4" s="44"/>
      <c r="JBT4" s="44"/>
      <c r="JBU4" s="44"/>
      <c r="JBV4" s="44"/>
      <c r="JBW4" s="44"/>
      <c r="JBX4" s="44"/>
      <c r="JBY4" s="44"/>
      <c r="JBZ4" s="44"/>
      <c r="JCA4" s="44"/>
      <c r="JCB4" s="44"/>
      <c r="JCC4" s="44"/>
      <c r="JCD4" s="44"/>
      <c r="JCE4" s="44"/>
      <c r="JCF4" s="44"/>
      <c r="JCG4" s="44"/>
      <c r="JCH4" s="44"/>
      <c r="JCI4" s="44"/>
      <c r="JCJ4" s="44"/>
      <c r="JCK4" s="44"/>
      <c r="JCL4" s="44"/>
      <c r="JCM4" s="44"/>
      <c r="JCN4" s="44"/>
      <c r="JCO4" s="44"/>
      <c r="JCP4" s="44"/>
      <c r="JCQ4" s="44"/>
      <c r="JCR4" s="44"/>
      <c r="JCS4" s="44"/>
      <c r="JCT4" s="44"/>
      <c r="JCU4" s="44"/>
      <c r="JCV4" s="44"/>
      <c r="JCW4" s="44"/>
      <c r="JCX4" s="44"/>
      <c r="JCY4" s="44"/>
      <c r="JCZ4" s="44"/>
      <c r="JDA4" s="44"/>
      <c r="JDB4" s="44"/>
      <c r="JDC4" s="44"/>
      <c r="JDD4" s="44"/>
      <c r="JDE4" s="44"/>
      <c r="JDF4" s="44"/>
      <c r="JDG4" s="44"/>
      <c r="JDH4" s="44"/>
      <c r="JDI4" s="44"/>
      <c r="JDJ4" s="44"/>
      <c r="JDK4" s="44"/>
      <c r="JDL4" s="44"/>
      <c r="JDM4" s="44"/>
      <c r="JDN4" s="44"/>
      <c r="JDO4" s="44"/>
      <c r="JDP4" s="44"/>
      <c r="JDQ4" s="44"/>
      <c r="JDR4" s="44"/>
      <c r="JDS4" s="44"/>
      <c r="JDT4" s="44"/>
      <c r="JDU4" s="44"/>
      <c r="JDV4" s="44"/>
      <c r="JDW4" s="44"/>
      <c r="JDX4" s="44"/>
      <c r="JDY4" s="44"/>
      <c r="JDZ4" s="44"/>
      <c r="JEA4" s="44"/>
      <c r="JEB4" s="44"/>
      <c r="JEC4" s="44"/>
      <c r="JED4" s="44"/>
      <c r="JEE4" s="44"/>
      <c r="JEF4" s="44"/>
      <c r="JEG4" s="44"/>
      <c r="JEH4" s="44"/>
      <c r="JEI4" s="44"/>
      <c r="JEJ4" s="44"/>
      <c r="JEK4" s="44"/>
      <c r="JEL4" s="44"/>
      <c r="JEM4" s="44"/>
      <c r="JEN4" s="44"/>
      <c r="JEO4" s="44"/>
      <c r="JEP4" s="44"/>
      <c r="JEQ4" s="44"/>
      <c r="JER4" s="44"/>
      <c r="JES4" s="44"/>
      <c r="JET4" s="44"/>
      <c r="JEU4" s="44"/>
      <c r="JEV4" s="44"/>
      <c r="JEW4" s="44"/>
      <c r="JEX4" s="44"/>
      <c r="JEY4" s="44"/>
      <c r="JEZ4" s="44"/>
      <c r="JFA4" s="44"/>
      <c r="JFB4" s="44"/>
      <c r="JFC4" s="44"/>
      <c r="JFD4" s="44"/>
      <c r="JFE4" s="44"/>
      <c r="JFF4" s="44"/>
      <c r="JFG4" s="44"/>
      <c r="JFH4" s="44"/>
      <c r="JFI4" s="44"/>
      <c r="JFJ4" s="44"/>
      <c r="JFK4" s="44"/>
      <c r="JFL4" s="44"/>
      <c r="JFM4" s="44"/>
      <c r="JFN4" s="44"/>
      <c r="JFO4" s="44"/>
      <c r="JFP4" s="44"/>
      <c r="JFQ4" s="44"/>
      <c r="JFR4" s="44"/>
      <c r="JFS4" s="44"/>
      <c r="JFT4" s="44"/>
      <c r="JFU4" s="44"/>
      <c r="JFV4" s="44"/>
      <c r="JFW4" s="44"/>
      <c r="JFX4" s="44"/>
      <c r="JFY4" s="44"/>
      <c r="JFZ4" s="44"/>
      <c r="JGA4" s="44"/>
      <c r="JGB4" s="44"/>
      <c r="JGC4" s="44"/>
      <c r="JGD4" s="44"/>
      <c r="JGE4" s="44"/>
      <c r="JGF4" s="44"/>
      <c r="JGG4" s="44"/>
      <c r="JGH4" s="44"/>
      <c r="JGI4" s="44"/>
      <c r="JGJ4" s="44"/>
      <c r="JGK4" s="44"/>
      <c r="JGL4" s="44"/>
      <c r="JGM4" s="44"/>
      <c r="JGN4" s="44"/>
      <c r="JGO4" s="44"/>
      <c r="JGP4" s="44"/>
      <c r="JGQ4" s="44"/>
      <c r="JGR4" s="44"/>
      <c r="JGS4" s="44"/>
      <c r="JGT4" s="44"/>
      <c r="JGU4" s="44"/>
      <c r="JGV4" s="44"/>
      <c r="JGW4" s="44"/>
      <c r="JGX4" s="44"/>
      <c r="JGY4" s="44"/>
      <c r="JGZ4" s="44"/>
      <c r="JHA4" s="44"/>
      <c r="JHB4" s="44"/>
      <c r="JHC4" s="44"/>
      <c r="JHD4" s="44"/>
      <c r="JHE4" s="44"/>
      <c r="JHF4" s="44"/>
      <c r="JHG4" s="44"/>
      <c r="JHH4" s="44"/>
      <c r="JHI4" s="44"/>
      <c r="JHJ4" s="44"/>
      <c r="JHK4" s="44"/>
      <c r="JHL4" s="44"/>
      <c r="JHM4" s="44"/>
      <c r="JHN4" s="44"/>
      <c r="JHO4" s="44"/>
      <c r="JHP4" s="44"/>
      <c r="JHQ4" s="44"/>
      <c r="JHR4" s="44"/>
      <c r="JHS4" s="44"/>
      <c r="JHT4" s="44"/>
      <c r="JHU4" s="44"/>
      <c r="JHV4" s="44"/>
      <c r="JHW4" s="44"/>
      <c r="JHX4" s="44"/>
      <c r="JHY4" s="44"/>
      <c r="JHZ4" s="44"/>
      <c r="JIA4" s="44"/>
      <c r="JIB4" s="44"/>
      <c r="JIC4" s="44"/>
      <c r="JID4" s="44"/>
      <c r="JIE4" s="44"/>
      <c r="JIF4" s="44"/>
      <c r="JIG4" s="44"/>
      <c r="JIH4" s="44"/>
      <c r="JII4" s="44"/>
      <c r="JIJ4" s="44"/>
      <c r="JIK4" s="44"/>
      <c r="JIL4" s="44"/>
      <c r="JIM4" s="44"/>
      <c r="JIN4" s="44"/>
      <c r="JIO4" s="44"/>
      <c r="JIP4" s="44"/>
      <c r="JIQ4" s="44"/>
      <c r="JIR4" s="44"/>
      <c r="JIS4" s="44"/>
      <c r="JIT4" s="44"/>
      <c r="JIU4" s="44"/>
      <c r="JIV4" s="44"/>
      <c r="JIW4" s="44"/>
      <c r="JIX4" s="44"/>
      <c r="JIY4" s="44"/>
      <c r="JIZ4" s="44"/>
      <c r="JJA4" s="44"/>
      <c r="JJB4" s="44"/>
      <c r="JJC4" s="44"/>
      <c r="JJD4" s="44"/>
      <c r="JJE4" s="44"/>
      <c r="JJF4" s="44"/>
      <c r="JJG4" s="44"/>
      <c r="JJH4" s="44"/>
      <c r="JJI4" s="44"/>
      <c r="JJJ4" s="44"/>
      <c r="JJK4" s="44"/>
      <c r="JJL4" s="44"/>
      <c r="JJM4" s="44"/>
      <c r="JJN4" s="44"/>
      <c r="JJO4" s="44"/>
      <c r="JJP4" s="44"/>
      <c r="JJQ4" s="44"/>
      <c r="JJR4" s="44"/>
      <c r="JJS4" s="44"/>
      <c r="JJT4" s="44"/>
      <c r="JJU4" s="44"/>
      <c r="JJV4" s="44"/>
      <c r="JJW4" s="44"/>
      <c r="JJX4" s="44"/>
      <c r="JJY4" s="44"/>
      <c r="JJZ4" s="44"/>
      <c r="JKA4" s="44"/>
      <c r="JKB4" s="44"/>
      <c r="JKC4" s="44"/>
      <c r="JKD4" s="44"/>
      <c r="JKE4" s="44"/>
      <c r="JKF4" s="44"/>
      <c r="JKG4" s="44"/>
      <c r="JKH4" s="44"/>
      <c r="JKI4" s="44"/>
      <c r="JKJ4" s="44"/>
      <c r="JKK4" s="44"/>
      <c r="JKL4" s="44"/>
      <c r="JKM4" s="44"/>
      <c r="JKN4" s="44"/>
      <c r="JKO4" s="44"/>
      <c r="JKP4" s="44"/>
      <c r="JKQ4" s="44"/>
      <c r="JKR4" s="44"/>
      <c r="JKS4" s="44"/>
      <c r="JKT4" s="44"/>
      <c r="JKU4" s="44"/>
      <c r="JKV4" s="44"/>
      <c r="JKW4" s="44"/>
      <c r="JKX4" s="44"/>
      <c r="JKY4" s="44"/>
      <c r="JKZ4" s="44"/>
      <c r="JLA4" s="44"/>
      <c r="JLB4" s="44"/>
      <c r="JLC4" s="44"/>
      <c r="JLD4" s="44"/>
      <c r="JLE4" s="44"/>
      <c r="JLF4" s="44"/>
      <c r="JLG4" s="44"/>
      <c r="JLH4" s="44"/>
      <c r="JLI4" s="44"/>
      <c r="JLJ4" s="44"/>
      <c r="JLK4" s="44"/>
      <c r="JLL4" s="44"/>
      <c r="JLM4" s="44"/>
      <c r="JLN4" s="44"/>
      <c r="JLO4" s="44"/>
      <c r="JLP4" s="44"/>
      <c r="JLQ4" s="44"/>
      <c r="JLR4" s="44"/>
      <c r="JLS4" s="44"/>
      <c r="JLT4" s="44"/>
      <c r="JLU4" s="44"/>
      <c r="JLV4" s="44"/>
      <c r="JLW4" s="44"/>
      <c r="JLX4" s="44"/>
      <c r="JLY4" s="44"/>
      <c r="JLZ4" s="44"/>
      <c r="JMA4" s="44"/>
      <c r="JMB4" s="44"/>
      <c r="JMC4" s="44"/>
      <c r="JMD4" s="44"/>
      <c r="JME4" s="44"/>
      <c r="JMF4" s="44"/>
      <c r="JMG4" s="44"/>
      <c r="JMH4" s="44"/>
      <c r="JMI4" s="44"/>
      <c r="JMJ4" s="44"/>
      <c r="JMK4" s="44"/>
      <c r="JML4" s="44"/>
      <c r="JMM4" s="44"/>
      <c r="JMN4" s="44"/>
      <c r="JMO4" s="44"/>
      <c r="JMP4" s="44"/>
      <c r="JMQ4" s="44"/>
      <c r="JMR4" s="44"/>
      <c r="JMS4" s="44"/>
      <c r="JMT4" s="44"/>
      <c r="JMU4" s="44"/>
      <c r="JMV4" s="44"/>
      <c r="JMW4" s="44"/>
      <c r="JMX4" s="44"/>
      <c r="JMY4" s="44"/>
      <c r="JMZ4" s="44"/>
      <c r="JNA4" s="44"/>
      <c r="JNB4" s="44"/>
      <c r="JNC4" s="44"/>
      <c r="JND4" s="44"/>
      <c r="JNE4" s="44"/>
      <c r="JNF4" s="44"/>
      <c r="JNG4" s="44"/>
      <c r="JNH4" s="44"/>
      <c r="JNI4" s="44"/>
      <c r="JNJ4" s="44"/>
      <c r="JNK4" s="44"/>
      <c r="JNL4" s="44"/>
      <c r="JNM4" s="44"/>
      <c r="JNN4" s="44"/>
      <c r="JNO4" s="44"/>
      <c r="JNP4" s="44"/>
      <c r="JNQ4" s="44"/>
      <c r="JNR4" s="44"/>
      <c r="JNS4" s="44"/>
      <c r="JNT4" s="44"/>
      <c r="JNU4" s="44"/>
      <c r="JNV4" s="44"/>
      <c r="JNW4" s="44"/>
      <c r="JNX4" s="44"/>
      <c r="JNY4" s="44"/>
      <c r="JNZ4" s="44"/>
      <c r="JOA4" s="44"/>
      <c r="JOB4" s="44"/>
      <c r="JOC4" s="44"/>
      <c r="JOD4" s="44"/>
      <c r="JOE4" s="44"/>
      <c r="JOF4" s="44"/>
      <c r="JOG4" s="44"/>
      <c r="JOH4" s="44"/>
      <c r="JOI4" s="44"/>
      <c r="JOJ4" s="44"/>
      <c r="JOK4" s="44"/>
      <c r="JOL4" s="44"/>
      <c r="JOM4" s="44"/>
      <c r="JON4" s="44"/>
      <c r="JOO4" s="44"/>
      <c r="JOP4" s="44"/>
      <c r="JOQ4" s="44"/>
      <c r="JOR4" s="44"/>
      <c r="JOS4" s="44"/>
      <c r="JOT4" s="44"/>
      <c r="JOU4" s="44"/>
      <c r="JOV4" s="44"/>
      <c r="JOW4" s="44"/>
      <c r="JOX4" s="44"/>
      <c r="JOY4" s="44"/>
      <c r="JOZ4" s="44"/>
      <c r="JPA4" s="44"/>
      <c r="JPB4" s="44"/>
      <c r="JPC4" s="44"/>
      <c r="JPD4" s="44"/>
      <c r="JPE4" s="44"/>
      <c r="JPF4" s="44"/>
      <c r="JPG4" s="44"/>
      <c r="JPH4" s="44"/>
      <c r="JPI4" s="44"/>
      <c r="JPJ4" s="44"/>
      <c r="JPK4" s="44"/>
      <c r="JPL4" s="44"/>
      <c r="JPM4" s="44"/>
      <c r="JPN4" s="44"/>
      <c r="JPO4" s="44"/>
      <c r="JPP4" s="44"/>
      <c r="JPQ4" s="44"/>
      <c r="JPR4" s="44"/>
      <c r="JPS4" s="44"/>
      <c r="JPT4" s="44"/>
      <c r="JPU4" s="44"/>
      <c r="JPV4" s="44"/>
      <c r="JPW4" s="44"/>
      <c r="JPX4" s="44"/>
      <c r="JPY4" s="44"/>
      <c r="JPZ4" s="44"/>
      <c r="JQA4" s="44"/>
      <c r="JQB4" s="44"/>
      <c r="JQC4" s="44"/>
      <c r="JQD4" s="44"/>
      <c r="JQE4" s="44"/>
      <c r="JQF4" s="44"/>
      <c r="JQG4" s="44"/>
      <c r="JQH4" s="44"/>
      <c r="JQI4" s="44"/>
      <c r="JQJ4" s="44"/>
      <c r="JQK4" s="44"/>
      <c r="JQL4" s="44"/>
      <c r="JQM4" s="44"/>
      <c r="JQN4" s="44"/>
      <c r="JQO4" s="44"/>
      <c r="JQP4" s="44"/>
      <c r="JQQ4" s="44"/>
      <c r="JQR4" s="44"/>
      <c r="JQS4" s="44"/>
      <c r="JQT4" s="44"/>
      <c r="JQU4" s="44"/>
      <c r="JQV4" s="44"/>
      <c r="JQW4" s="44"/>
      <c r="JQX4" s="44"/>
      <c r="JQY4" s="44"/>
      <c r="JQZ4" s="44"/>
      <c r="JRA4" s="44"/>
      <c r="JRB4" s="44"/>
      <c r="JRC4" s="44"/>
      <c r="JRD4" s="44"/>
      <c r="JRE4" s="44"/>
      <c r="JRF4" s="44"/>
      <c r="JRG4" s="44"/>
      <c r="JRH4" s="44"/>
      <c r="JRI4" s="44"/>
      <c r="JRJ4" s="44"/>
      <c r="JRK4" s="44"/>
      <c r="JRL4" s="44"/>
      <c r="JRM4" s="44"/>
      <c r="JRN4" s="44"/>
      <c r="JRO4" s="44"/>
      <c r="JRP4" s="44"/>
      <c r="JRQ4" s="44"/>
      <c r="JRR4" s="44"/>
      <c r="JRS4" s="44"/>
      <c r="JRT4" s="44"/>
      <c r="JRU4" s="44"/>
      <c r="JRV4" s="44"/>
      <c r="JRW4" s="44"/>
      <c r="JRX4" s="44"/>
      <c r="JRY4" s="44"/>
      <c r="JRZ4" s="44"/>
      <c r="JSA4" s="44"/>
      <c r="JSB4" s="44"/>
      <c r="JSC4" s="44"/>
      <c r="JSD4" s="44"/>
      <c r="JSE4" s="44"/>
      <c r="JSF4" s="44"/>
      <c r="JSG4" s="44"/>
      <c r="JSH4" s="44"/>
      <c r="JSI4" s="44"/>
      <c r="JSJ4" s="44"/>
      <c r="JSK4" s="44"/>
      <c r="JSL4" s="44"/>
      <c r="JSM4" s="44"/>
      <c r="JSN4" s="44"/>
      <c r="JSO4" s="44"/>
      <c r="JSP4" s="44"/>
      <c r="JSQ4" s="44"/>
      <c r="JSR4" s="44"/>
      <c r="JSS4" s="44"/>
      <c r="JST4" s="44"/>
      <c r="JSU4" s="44"/>
      <c r="JSV4" s="44"/>
      <c r="JSW4" s="44"/>
      <c r="JSX4" s="44"/>
      <c r="JSY4" s="44"/>
      <c r="JSZ4" s="44"/>
      <c r="JTA4" s="44"/>
      <c r="JTB4" s="44"/>
      <c r="JTC4" s="44"/>
      <c r="JTD4" s="44"/>
      <c r="JTE4" s="44"/>
      <c r="JTF4" s="44"/>
      <c r="JTG4" s="44"/>
      <c r="JTH4" s="44"/>
      <c r="JTI4" s="44"/>
      <c r="JTJ4" s="44"/>
      <c r="JTK4" s="44"/>
      <c r="JTL4" s="44"/>
      <c r="JTM4" s="44"/>
      <c r="JTN4" s="44"/>
      <c r="JTO4" s="44"/>
      <c r="JTP4" s="44"/>
      <c r="JTQ4" s="44"/>
      <c r="JTR4" s="44"/>
      <c r="JTS4" s="44"/>
      <c r="JTT4" s="44"/>
      <c r="JTU4" s="44"/>
      <c r="JTV4" s="44"/>
      <c r="JTW4" s="44"/>
      <c r="JTX4" s="44"/>
      <c r="JTY4" s="44"/>
      <c r="JTZ4" s="44"/>
      <c r="JUA4" s="44"/>
      <c r="JUB4" s="44"/>
      <c r="JUC4" s="44"/>
      <c r="JUD4" s="44"/>
      <c r="JUE4" s="44"/>
      <c r="JUF4" s="44"/>
      <c r="JUG4" s="44"/>
      <c r="JUH4" s="44"/>
      <c r="JUI4" s="44"/>
      <c r="JUJ4" s="44"/>
      <c r="JUK4" s="44"/>
      <c r="JUL4" s="44"/>
      <c r="JUM4" s="44"/>
      <c r="JUN4" s="44"/>
      <c r="JUO4" s="44"/>
      <c r="JUP4" s="44"/>
      <c r="JUQ4" s="44"/>
      <c r="JUR4" s="44"/>
      <c r="JUS4" s="44"/>
      <c r="JUT4" s="44"/>
      <c r="JUU4" s="44"/>
      <c r="JUV4" s="44"/>
      <c r="JUW4" s="44"/>
      <c r="JUX4" s="44"/>
      <c r="JUY4" s="44"/>
      <c r="JUZ4" s="44"/>
      <c r="JVA4" s="44"/>
      <c r="JVB4" s="44"/>
      <c r="JVC4" s="44"/>
      <c r="JVD4" s="44"/>
      <c r="JVE4" s="44"/>
      <c r="JVF4" s="44"/>
      <c r="JVG4" s="44"/>
      <c r="JVH4" s="44"/>
      <c r="JVI4" s="44"/>
      <c r="JVJ4" s="44"/>
      <c r="JVK4" s="44"/>
      <c r="JVL4" s="44"/>
      <c r="JVM4" s="44"/>
      <c r="JVN4" s="44"/>
      <c r="JVO4" s="44"/>
      <c r="JVP4" s="44"/>
      <c r="JVQ4" s="44"/>
      <c r="JVR4" s="44"/>
      <c r="JVS4" s="44"/>
      <c r="JVT4" s="44"/>
      <c r="JVU4" s="44"/>
      <c r="JVV4" s="44"/>
      <c r="JVW4" s="44"/>
      <c r="JVX4" s="44"/>
      <c r="JVY4" s="44"/>
      <c r="JVZ4" s="44"/>
      <c r="JWA4" s="44"/>
      <c r="JWB4" s="44"/>
      <c r="JWC4" s="44"/>
      <c r="JWD4" s="44"/>
      <c r="JWE4" s="44"/>
      <c r="JWF4" s="44"/>
      <c r="JWG4" s="44"/>
      <c r="JWH4" s="44"/>
      <c r="JWI4" s="44"/>
      <c r="JWJ4" s="44"/>
      <c r="JWK4" s="44"/>
      <c r="JWL4" s="44"/>
      <c r="JWM4" s="44"/>
      <c r="JWN4" s="44"/>
      <c r="JWO4" s="44"/>
      <c r="JWP4" s="44"/>
      <c r="JWQ4" s="44"/>
      <c r="JWR4" s="44"/>
      <c r="JWS4" s="44"/>
      <c r="JWT4" s="44"/>
      <c r="JWU4" s="44"/>
      <c r="JWV4" s="44"/>
      <c r="JWW4" s="44"/>
      <c r="JWX4" s="44"/>
      <c r="JWY4" s="44"/>
      <c r="JWZ4" s="44"/>
      <c r="JXA4" s="44"/>
      <c r="JXB4" s="44"/>
      <c r="JXC4" s="44"/>
      <c r="JXD4" s="44"/>
      <c r="JXE4" s="44"/>
      <c r="JXF4" s="44"/>
      <c r="JXG4" s="44"/>
      <c r="JXH4" s="44"/>
      <c r="JXI4" s="44"/>
      <c r="JXJ4" s="44"/>
      <c r="JXK4" s="44"/>
      <c r="JXL4" s="44"/>
      <c r="JXM4" s="44"/>
      <c r="JXN4" s="44"/>
      <c r="JXO4" s="44"/>
      <c r="JXP4" s="44"/>
      <c r="JXQ4" s="44"/>
      <c r="JXR4" s="44"/>
      <c r="JXS4" s="44"/>
      <c r="JXT4" s="44"/>
      <c r="JXU4" s="44"/>
      <c r="JXV4" s="44"/>
      <c r="JXW4" s="44"/>
      <c r="JXX4" s="44"/>
      <c r="JXY4" s="44"/>
      <c r="JXZ4" s="44"/>
      <c r="JYA4" s="44"/>
      <c r="JYB4" s="44"/>
      <c r="JYC4" s="44"/>
      <c r="JYD4" s="44"/>
      <c r="JYE4" s="44"/>
      <c r="JYF4" s="44"/>
      <c r="JYG4" s="44"/>
      <c r="JYH4" s="44"/>
      <c r="JYI4" s="44"/>
      <c r="JYJ4" s="44"/>
      <c r="JYK4" s="44"/>
      <c r="JYL4" s="44"/>
      <c r="JYM4" s="44"/>
      <c r="JYN4" s="44"/>
      <c r="JYO4" s="44"/>
      <c r="JYP4" s="44"/>
      <c r="JYQ4" s="44"/>
      <c r="JYR4" s="44"/>
      <c r="JYS4" s="44"/>
      <c r="JYT4" s="44"/>
      <c r="JYU4" s="44"/>
      <c r="JYV4" s="44"/>
      <c r="JYW4" s="44"/>
      <c r="JYX4" s="44"/>
      <c r="JYY4" s="44"/>
      <c r="JYZ4" s="44"/>
      <c r="JZA4" s="44"/>
      <c r="JZB4" s="44"/>
      <c r="JZC4" s="44"/>
      <c r="JZD4" s="44"/>
      <c r="JZE4" s="44"/>
      <c r="JZF4" s="44"/>
      <c r="JZG4" s="44"/>
      <c r="JZH4" s="44"/>
      <c r="JZI4" s="44"/>
      <c r="JZJ4" s="44"/>
      <c r="JZK4" s="44"/>
      <c r="JZL4" s="44"/>
      <c r="JZM4" s="44"/>
      <c r="JZN4" s="44"/>
      <c r="JZO4" s="44"/>
      <c r="JZP4" s="44"/>
      <c r="JZQ4" s="44"/>
      <c r="JZR4" s="44"/>
      <c r="JZS4" s="44"/>
      <c r="JZT4" s="44"/>
      <c r="JZU4" s="44"/>
      <c r="JZV4" s="44"/>
      <c r="JZW4" s="44"/>
      <c r="JZX4" s="44"/>
      <c r="JZY4" s="44"/>
      <c r="JZZ4" s="44"/>
      <c r="KAA4" s="44"/>
      <c r="KAB4" s="44"/>
      <c r="KAC4" s="44"/>
      <c r="KAD4" s="44"/>
      <c r="KAE4" s="44"/>
      <c r="KAF4" s="44"/>
      <c r="KAG4" s="44"/>
      <c r="KAH4" s="44"/>
      <c r="KAI4" s="44"/>
      <c r="KAJ4" s="44"/>
      <c r="KAK4" s="44"/>
      <c r="KAL4" s="44"/>
      <c r="KAM4" s="44"/>
      <c r="KAN4" s="44"/>
      <c r="KAO4" s="44"/>
      <c r="KAP4" s="44"/>
      <c r="KAQ4" s="44"/>
      <c r="KAR4" s="44"/>
      <c r="KAS4" s="44"/>
      <c r="KAT4" s="44"/>
      <c r="KAU4" s="44"/>
      <c r="KAV4" s="44"/>
      <c r="KAW4" s="44"/>
      <c r="KAX4" s="44"/>
      <c r="KAY4" s="44"/>
      <c r="KAZ4" s="44"/>
      <c r="KBA4" s="44"/>
      <c r="KBB4" s="44"/>
      <c r="KBC4" s="44"/>
      <c r="KBD4" s="44"/>
      <c r="KBE4" s="44"/>
      <c r="KBF4" s="44"/>
      <c r="KBG4" s="44"/>
      <c r="KBH4" s="44"/>
      <c r="KBI4" s="44"/>
      <c r="KBJ4" s="44"/>
      <c r="KBK4" s="44"/>
      <c r="KBL4" s="44"/>
      <c r="KBM4" s="44"/>
      <c r="KBN4" s="44"/>
      <c r="KBO4" s="44"/>
      <c r="KBP4" s="44"/>
      <c r="KBQ4" s="44"/>
      <c r="KBR4" s="44"/>
      <c r="KBS4" s="44"/>
      <c r="KBT4" s="44"/>
      <c r="KBU4" s="44"/>
      <c r="KBV4" s="44"/>
      <c r="KBW4" s="44"/>
      <c r="KBX4" s="44"/>
      <c r="KBY4" s="44"/>
      <c r="KBZ4" s="44"/>
      <c r="KCA4" s="44"/>
      <c r="KCB4" s="44"/>
      <c r="KCC4" s="44"/>
      <c r="KCD4" s="44"/>
      <c r="KCE4" s="44"/>
      <c r="KCF4" s="44"/>
      <c r="KCG4" s="44"/>
      <c r="KCH4" s="44"/>
      <c r="KCI4" s="44"/>
      <c r="KCJ4" s="44"/>
      <c r="KCK4" s="44"/>
      <c r="KCL4" s="44"/>
      <c r="KCM4" s="44"/>
      <c r="KCN4" s="44"/>
      <c r="KCO4" s="44"/>
      <c r="KCP4" s="44"/>
      <c r="KCQ4" s="44"/>
      <c r="KCR4" s="44"/>
      <c r="KCS4" s="44"/>
      <c r="KCT4" s="44"/>
      <c r="KCU4" s="44"/>
      <c r="KCV4" s="44"/>
      <c r="KCW4" s="44"/>
      <c r="KCX4" s="44"/>
      <c r="KCY4" s="44"/>
      <c r="KCZ4" s="44"/>
      <c r="KDA4" s="44"/>
      <c r="KDB4" s="44"/>
      <c r="KDC4" s="44"/>
      <c r="KDD4" s="44"/>
      <c r="KDE4" s="44"/>
      <c r="KDF4" s="44"/>
      <c r="KDG4" s="44"/>
      <c r="KDH4" s="44"/>
      <c r="KDI4" s="44"/>
      <c r="KDJ4" s="44"/>
      <c r="KDK4" s="44"/>
      <c r="KDL4" s="44"/>
      <c r="KDM4" s="44"/>
      <c r="KDN4" s="44"/>
      <c r="KDO4" s="44"/>
      <c r="KDP4" s="44"/>
      <c r="KDQ4" s="44"/>
      <c r="KDR4" s="44"/>
      <c r="KDS4" s="44"/>
      <c r="KDT4" s="44"/>
      <c r="KDU4" s="44"/>
      <c r="KDV4" s="44"/>
      <c r="KDW4" s="44"/>
      <c r="KDX4" s="44"/>
      <c r="KDY4" s="44"/>
      <c r="KDZ4" s="44"/>
      <c r="KEA4" s="44"/>
      <c r="KEB4" s="44"/>
      <c r="KEC4" s="44"/>
      <c r="KED4" s="44"/>
      <c r="KEE4" s="44"/>
      <c r="KEF4" s="44"/>
      <c r="KEG4" s="44"/>
      <c r="KEH4" s="44"/>
      <c r="KEI4" s="44"/>
      <c r="KEJ4" s="44"/>
      <c r="KEK4" s="44"/>
      <c r="KEL4" s="44"/>
      <c r="KEM4" s="44"/>
      <c r="KEN4" s="44"/>
      <c r="KEO4" s="44"/>
      <c r="KEP4" s="44"/>
      <c r="KEQ4" s="44"/>
      <c r="KER4" s="44"/>
      <c r="KES4" s="44"/>
      <c r="KET4" s="44"/>
      <c r="KEU4" s="44"/>
      <c r="KEV4" s="44"/>
      <c r="KEW4" s="44"/>
      <c r="KEX4" s="44"/>
      <c r="KEY4" s="44"/>
      <c r="KEZ4" s="44"/>
      <c r="KFA4" s="44"/>
      <c r="KFB4" s="44"/>
      <c r="KFC4" s="44"/>
      <c r="KFD4" s="44"/>
      <c r="KFE4" s="44"/>
      <c r="KFF4" s="44"/>
      <c r="KFG4" s="44"/>
      <c r="KFH4" s="44"/>
      <c r="KFI4" s="44"/>
      <c r="KFJ4" s="44"/>
      <c r="KFK4" s="44"/>
      <c r="KFL4" s="44"/>
      <c r="KFM4" s="44"/>
      <c r="KFN4" s="44"/>
      <c r="KFO4" s="44"/>
      <c r="KFP4" s="44"/>
      <c r="KFQ4" s="44"/>
      <c r="KFR4" s="44"/>
      <c r="KFS4" s="44"/>
      <c r="KFT4" s="44"/>
      <c r="KFU4" s="44"/>
      <c r="KFV4" s="44"/>
      <c r="KFW4" s="44"/>
      <c r="KFX4" s="44"/>
      <c r="KFY4" s="44"/>
      <c r="KFZ4" s="44"/>
      <c r="KGA4" s="44"/>
      <c r="KGB4" s="44"/>
      <c r="KGC4" s="44"/>
      <c r="KGD4" s="44"/>
      <c r="KGE4" s="44"/>
      <c r="KGF4" s="44"/>
      <c r="KGG4" s="44"/>
      <c r="KGH4" s="44"/>
      <c r="KGI4" s="44"/>
      <c r="KGJ4" s="44"/>
      <c r="KGK4" s="44"/>
      <c r="KGL4" s="44"/>
      <c r="KGM4" s="44"/>
      <c r="KGN4" s="44"/>
      <c r="KGO4" s="44"/>
      <c r="KGP4" s="44"/>
      <c r="KGQ4" s="44"/>
      <c r="KGR4" s="44"/>
      <c r="KGS4" s="44"/>
      <c r="KGT4" s="44"/>
      <c r="KGU4" s="44"/>
      <c r="KGV4" s="44"/>
      <c r="KGW4" s="44"/>
      <c r="KGX4" s="44"/>
      <c r="KGY4" s="44"/>
      <c r="KGZ4" s="44"/>
      <c r="KHA4" s="44"/>
      <c r="KHB4" s="44"/>
      <c r="KHC4" s="44"/>
      <c r="KHD4" s="44"/>
      <c r="KHE4" s="44"/>
      <c r="KHF4" s="44"/>
      <c r="KHG4" s="44"/>
      <c r="KHH4" s="44"/>
      <c r="KHI4" s="44"/>
      <c r="KHJ4" s="44"/>
      <c r="KHK4" s="44"/>
      <c r="KHL4" s="44"/>
      <c r="KHM4" s="44"/>
      <c r="KHN4" s="44"/>
      <c r="KHO4" s="44"/>
      <c r="KHP4" s="44"/>
      <c r="KHQ4" s="44"/>
      <c r="KHR4" s="44"/>
      <c r="KHS4" s="44"/>
      <c r="KHT4" s="44"/>
      <c r="KHU4" s="44"/>
      <c r="KHV4" s="44"/>
      <c r="KHW4" s="44"/>
      <c r="KHX4" s="44"/>
      <c r="KHY4" s="44"/>
      <c r="KHZ4" s="44"/>
      <c r="KIA4" s="44"/>
      <c r="KIB4" s="44"/>
      <c r="KIC4" s="44"/>
      <c r="KID4" s="44"/>
      <c r="KIE4" s="44"/>
      <c r="KIF4" s="44"/>
      <c r="KIG4" s="44"/>
      <c r="KIH4" s="44"/>
      <c r="KII4" s="44"/>
      <c r="KIJ4" s="44"/>
      <c r="KIK4" s="44"/>
      <c r="KIL4" s="44"/>
      <c r="KIM4" s="44"/>
      <c r="KIN4" s="44"/>
      <c r="KIO4" s="44"/>
      <c r="KIP4" s="44"/>
      <c r="KIQ4" s="44"/>
      <c r="KIR4" s="44"/>
      <c r="KIS4" s="44"/>
      <c r="KIT4" s="44"/>
      <c r="KIU4" s="44"/>
      <c r="KIV4" s="44"/>
      <c r="KIW4" s="44"/>
      <c r="KIX4" s="44"/>
      <c r="KIY4" s="44"/>
      <c r="KIZ4" s="44"/>
      <c r="KJA4" s="44"/>
      <c r="KJB4" s="44"/>
      <c r="KJC4" s="44"/>
      <c r="KJD4" s="44"/>
      <c r="KJE4" s="44"/>
      <c r="KJF4" s="44"/>
      <c r="KJG4" s="44"/>
      <c r="KJH4" s="44"/>
      <c r="KJI4" s="44"/>
      <c r="KJJ4" s="44"/>
      <c r="KJK4" s="44"/>
      <c r="KJL4" s="44"/>
      <c r="KJM4" s="44"/>
      <c r="KJN4" s="44"/>
      <c r="KJO4" s="44"/>
      <c r="KJP4" s="44"/>
      <c r="KJQ4" s="44"/>
      <c r="KJR4" s="44"/>
      <c r="KJS4" s="44"/>
      <c r="KJT4" s="44"/>
      <c r="KJU4" s="44"/>
      <c r="KJV4" s="44"/>
      <c r="KJW4" s="44"/>
      <c r="KJX4" s="44"/>
      <c r="KJY4" s="44"/>
      <c r="KJZ4" s="44"/>
      <c r="KKA4" s="44"/>
      <c r="KKB4" s="44"/>
      <c r="KKC4" s="44"/>
      <c r="KKD4" s="44"/>
      <c r="KKE4" s="44"/>
      <c r="KKF4" s="44"/>
      <c r="KKG4" s="44"/>
      <c r="KKH4" s="44"/>
      <c r="KKI4" s="44"/>
      <c r="KKJ4" s="44"/>
      <c r="KKK4" s="44"/>
      <c r="KKL4" s="44"/>
      <c r="KKM4" s="44"/>
      <c r="KKN4" s="44"/>
      <c r="KKO4" s="44"/>
      <c r="KKP4" s="44"/>
      <c r="KKQ4" s="44"/>
      <c r="KKR4" s="44"/>
      <c r="KKS4" s="44"/>
      <c r="KKT4" s="44"/>
      <c r="KKU4" s="44"/>
      <c r="KKV4" s="44"/>
      <c r="KKW4" s="44"/>
      <c r="KKX4" s="44"/>
      <c r="KKY4" s="44"/>
      <c r="KKZ4" s="44"/>
      <c r="KLA4" s="44"/>
      <c r="KLB4" s="44"/>
      <c r="KLC4" s="44"/>
      <c r="KLD4" s="44"/>
      <c r="KLE4" s="44"/>
      <c r="KLF4" s="44"/>
      <c r="KLG4" s="44"/>
      <c r="KLH4" s="44"/>
      <c r="KLI4" s="44"/>
      <c r="KLJ4" s="44"/>
      <c r="KLK4" s="44"/>
      <c r="KLL4" s="44"/>
      <c r="KLM4" s="44"/>
      <c r="KLN4" s="44"/>
      <c r="KLO4" s="44"/>
      <c r="KLP4" s="44"/>
      <c r="KLQ4" s="44"/>
      <c r="KLR4" s="44"/>
      <c r="KLS4" s="44"/>
      <c r="KLT4" s="44"/>
      <c r="KLU4" s="44"/>
      <c r="KLV4" s="44"/>
      <c r="KLW4" s="44"/>
      <c r="KLX4" s="44"/>
      <c r="KLY4" s="44"/>
      <c r="KLZ4" s="44"/>
      <c r="KMA4" s="44"/>
      <c r="KMB4" s="44"/>
      <c r="KMC4" s="44"/>
      <c r="KMD4" s="44"/>
      <c r="KME4" s="44"/>
      <c r="KMF4" s="44"/>
      <c r="KMG4" s="44"/>
      <c r="KMH4" s="44"/>
      <c r="KMI4" s="44"/>
      <c r="KMJ4" s="44"/>
      <c r="KMK4" s="44"/>
      <c r="KML4" s="44"/>
      <c r="KMM4" s="44"/>
      <c r="KMN4" s="44"/>
      <c r="KMO4" s="44"/>
      <c r="KMP4" s="44"/>
      <c r="KMQ4" s="44"/>
      <c r="KMR4" s="44"/>
      <c r="KMS4" s="44"/>
      <c r="KMT4" s="44"/>
      <c r="KMU4" s="44"/>
      <c r="KMV4" s="44"/>
      <c r="KMW4" s="44"/>
      <c r="KMX4" s="44"/>
      <c r="KMY4" s="44"/>
      <c r="KMZ4" s="44"/>
      <c r="KNA4" s="44"/>
      <c r="KNB4" s="44"/>
      <c r="KNC4" s="44"/>
      <c r="KND4" s="44"/>
      <c r="KNE4" s="44"/>
      <c r="KNF4" s="44"/>
      <c r="KNG4" s="44"/>
      <c r="KNH4" s="44"/>
      <c r="KNI4" s="44"/>
      <c r="KNJ4" s="44"/>
      <c r="KNK4" s="44"/>
      <c r="KNL4" s="44"/>
      <c r="KNM4" s="44"/>
      <c r="KNN4" s="44"/>
      <c r="KNO4" s="44"/>
      <c r="KNP4" s="44"/>
      <c r="KNQ4" s="44"/>
      <c r="KNR4" s="44"/>
      <c r="KNS4" s="44"/>
      <c r="KNT4" s="44"/>
      <c r="KNU4" s="44"/>
      <c r="KNV4" s="44"/>
      <c r="KNW4" s="44"/>
      <c r="KNX4" s="44"/>
      <c r="KNY4" s="44"/>
      <c r="KNZ4" s="44"/>
      <c r="KOA4" s="44"/>
      <c r="KOB4" s="44"/>
      <c r="KOC4" s="44"/>
      <c r="KOD4" s="44"/>
      <c r="KOE4" s="44"/>
      <c r="KOF4" s="44"/>
      <c r="KOG4" s="44"/>
      <c r="KOH4" s="44"/>
      <c r="KOI4" s="44"/>
      <c r="KOJ4" s="44"/>
      <c r="KOK4" s="44"/>
      <c r="KOL4" s="44"/>
      <c r="KOM4" s="44"/>
      <c r="KON4" s="44"/>
      <c r="KOO4" s="44"/>
      <c r="KOP4" s="44"/>
      <c r="KOQ4" s="44"/>
      <c r="KOR4" s="44"/>
      <c r="KOS4" s="44"/>
      <c r="KOT4" s="44"/>
      <c r="KOU4" s="44"/>
      <c r="KOV4" s="44"/>
      <c r="KOW4" s="44"/>
      <c r="KOX4" s="44"/>
      <c r="KOY4" s="44"/>
      <c r="KOZ4" s="44"/>
      <c r="KPA4" s="44"/>
      <c r="KPB4" s="44"/>
      <c r="KPC4" s="44"/>
      <c r="KPD4" s="44"/>
      <c r="KPE4" s="44"/>
      <c r="KPF4" s="44"/>
      <c r="KPG4" s="44"/>
      <c r="KPH4" s="44"/>
      <c r="KPI4" s="44"/>
      <c r="KPJ4" s="44"/>
      <c r="KPK4" s="44"/>
      <c r="KPL4" s="44"/>
      <c r="KPM4" s="44"/>
      <c r="KPN4" s="44"/>
      <c r="KPO4" s="44"/>
      <c r="KPP4" s="44"/>
      <c r="KPQ4" s="44"/>
      <c r="KPR4" s="44"/>
      <c r="KPS4" s="44"/>
      <c r="KPT4" s="44"/>
      <c r="KPU4" s="44"/>
      <c r="KPV4" s="44"/>
      <c r="KPW4" s="44"/>
      <c r="KPX4" s="44"/>
      <c r="KPY4" s="44"/>
      <c r="KPZ4" s="44"/>
      <c r="KQA4" s="44"/>
      <c r="KQB4" s="44"/>
      <c r="KQC4" s="44"/>
      <c r="KQD4" s="44"/>
      <c r="KQE4" s="44"/>
      <c r="KQF4" s="44"/>
      <c r="KQG4" s="44"/>
      <c r="KQH4" s="44"/>
      <c r="KQI4" s="44"/>
      <c r="KQJ4" s="44"/>
      <c r="KQK4" s="44"/>
      <c r="KQL4" s="44"/>
      <c r="KQM4" s="44"/>
      <c r="KQN4" s="44"/>
      <c r="KQO4" s="44"/>
      <c r="KQP4" s="44"/>
      <c r="KQQ4" s="44"/>
      <c r="KQR4" s="44"/>
      <c r="KQS4" s="44"/>
      <c r="KQT4" s="44"/>
      <c r="KQU4" s="44"/>
      <c r="KQV4" s="44"/>
      <c r="KQW4" s="44"/>
      <c r="KQX4" s="44"/>
      <c r="KQY4" s="44"/>
      <c r="KQZ4" s="44"/>
      <c r="KRA4" s="44"/>
      <c r="KRB4" s="44"/>
      <c r="KRC4" s="44"/>
      <c r="KRD4" s="44"/>
      <c r="KRE4" s="44"/>
      <c r="KRF4" s="44"/>
      <c r="KRG4" s="44"/>
      <c r="KRH4" s="44"/>
      <c r="KRI4" s="44"/>
      <c r="KRJ4" s="44"/>
      <c r="KRK4" s="44"/>
      <c r="KRL4" s="44"/>
      <c r="KRM4" s="44"/>
      <c r="KRN4" s="44"/>
      <c r="KRO4" s="44"/>
      <c r="KRP4" s="44"/>
      <c r="KRQ4" s="44"/>
      <c r="KRR4" s="44"/>
      <c r="KRS4" s="44"/>
      <c r="KRT4" s="44"/>
      <c r="KRU4" s="44"/>
      <c r="KRV4" s="44"/>
      <c r="KRW4" s="44"/>
      <c r="KRX4" s="44"/>
      <c r="KRY4" s="44"/>
      <c r="KRZ4" s="44"/>
      <c r="KSA4" s="44"/>
      <c r="KSB4" s="44"/>
      <c r="KSC4" s="44"/>
      <c r="KSD4" s="44"/>
      <c r="KSE4" s="44"/>
      <c r="KSF4" s="44"/>
      <c r="KSG4" s="44"/>
      <c r="KSH4" s="44"/>
      <c r="KSI4" s="44"/>
      <c r="KSJ4" s="44"/>
      <c r="KSK4" s="44"/>
      <c r="KSL4" s="44"/>
      <c r="KSM4" s="44"/>
      <c r="KSN4" s="44"/>
      <c r="KSO4" s="44"/>
      <c r="KSP4" s="44"/>
      <c r="KSQ4" s="44"/>
      <c r="KSR4" s="44"/>
      <c r="KSS4" s="44"/>
      <c r="KST4" s="44"/>
      <c r="KSU4" s="44"/>
      <c r="KSV4" s="44"/>
      <c r="KSW4" s="44"/>
      <c r="KSX4" s="44"/>
      <c r="KSY4" s="44"/>
      <c r="KSZ4" s="44"/>
      <c r="KTA4" s="44"/>
      <c r="KTB4" s="44"/>
      <c r="KTC4" s="44"/>
      <c r="KTD4" s="44"/>
      <c r="KTE4" s="44"/>
      <c r="KTF4" s="44"/>
      <c r="KTG4" s="44"/>
      <c r="KTH4" s="44"/>
      <c r="KTI4" s="44"/>
      <c r="KTJ4" s="44"/>
      <c r="KTK4" s="44"/>
      <c r="KTL4" s="44"/>
      <c r="KTM4" s="44"/>
      <c r="KTN4" s="44"/>
      <c r="KTO4" s="44"/>
      <c r="KTP4" s="44"/>
      <c r="KTQ4" s="44"/>
      <c r="KTR4" s="44"/>
      <c r="KTS4" s="44"/>
      <c r="KTT4" s="44"/>
      <c r="KTU4" s="44"/>
      <c r="KTV4" s="44"/>
      <c r="KTW4" s="44"/>
      <c r="KTX4" s="44"/>
      <c r="KTY4" s="44"/>
      <c r="KTZ4" s="44"/>
      <c r="KUA4" s="44"/>
      <c r="KUB4" s="44"/>
      <c r="KUC4" s="44"/>
      <c r="KUD4" s="44"/>
      <c r="KUE4" s="44"/>
      <c r="KUF4" s="44"/>
      <c r="KUG4" s="44"/>
      <c r="KUH4" s="44"/>
      <c r="KUI4" s="44"/>
      <c r="KUJ4" s="44"/>
      <c r="KUK4" s="44"/>
      <c r="KUL4" s="44"/>
      <c r="KUM4" s="44"/>
      <c r="KUN4" s="44"/>
      <c r="KUO4" s="44"/>
      <c r="KUP4" s="44"/>
      <c r="KUQ4" s="44"/>
      <c r="KUR4" s="44"/>
      <c r="KUS4" s="44"/>
      <c r="KUT4" s="44"/>
      <c r="KUU4" s="44"/>
      <c r="KUV4" s="44"/>
      <c r="KUW4" s="44"/>
      <c r="KUX4" s="44"/>
      <c r="KUY4" s="44"/>
      <c r="KUZ4" s="44"/>
      <c r="KVA4" s="44"/>
      <c r="KVB4" s="44"/>
      <c r="KVC4" s="44"/>
      <c r="KVD4" s="44"/>
      <c r="KVE4" s="44"/>
      <c r="KVF4" s="44"/>
      <c r="KVG4" s="44"/>
      <c r="KVH4" s="44"/>
      <c r="KVI4" s="44"/>
      <c r="KVJ4" s="44"/>
      <c r="KVK4" s="44"/>
      <c r="KVL4" s="44"/>
      <c r="KVM4" s="44"/>
      <c r="KVN4" s="44"/>
      <c r="KVO4" s="44"/>
      <c r="KVP4" s="44"/>
      <c r="KVQ4" s="44"/>
      <c r="KVR4" s="44"/>
      <c r="KVS4" s="44"/>
      <c r="KVT4" s="44"/>
      <c r="KVU4" s="44"/>
      <c r="KVV4" s="44"/>
      <c r="KVW4" s="44"/>
      <c r="KVX4" s="44"/>
      <c r="KVY4" s="44"/>
      <c r="KVZ4" s="44"/>
      <c r="KWA4" s="44"/>
      <c r="KWB4" s="44"/>
      <c r="KWC4" s="44"/>
      <c r="KWD4" s="44"/>
      <c r="KWE4" s="44"/>
      <c r="KWF4" s="44"/>
      <c r="KWG4" s="44"/>
      <c r="KWH4" s="44"/>
      <c r="KWI4" s="44"/>
      <c r="KWJ4" s="44"/>
      <c r="KWK4" s="44"/>
      <c r="KWL4" s="44"/>
      <c r="KWM4" s="44"/>
      <c r="KWN4" s="44"/>
      <c r="KWO4" s="44"/>
      <c r="KWP4" s="44"/>
      <c r="KWQ4" s="44"/>
      <c r="KWR4" s="44"/>
      <c r="KWS4" s="44"/>
      <c r="KWT4" s="44"/>
      <c r="KWU4" s="44"/>
      <c r="KWV4" s="44"/>
      <c r="KWW4" s="44"/>
      <c r="KWX4" s="44"/>
      <c r="KWY4" s="44"/>
      <c r="KWZ4" s="44"/>
      <c r="KXA4" s="44"/>
      <c r="KXB4" s="44"/>
      <c r="KXC4" s="44"/>
      <c r="KXD4" s="44"/>
      <c r="KXE4" s="44"/>
      <c r="KXF4" s="44"/>
      <c r="KXG4" s="44"/>
      <c r="KXH4" s="44"/>
      <c r="KXI4" s="44"/>
      <c r="KXJ4" s="44"/>
      <c r="KXK4" s="44"/>
      <c r="KXL4" s="44"/>
      <c r="KXM4" s="44"/>
      <c r="KXN4" s="44"/>
      <c r="KXO4" s="44"/>
      <c r="KXP4" s="44"/>
      <c r="KXQ4" s="44"/>
      <c r="KXR4" s="44"/>
      <c r="KXS4" s="44"/>
      <c r="KXT4" s="44"/>
      <c r="KXU4" s="44"/>
      <c r="KXV4" s="44"/>
      <c r="KXW4" s="44"/>
      <c r="KXX4" s="44"/>
      <c r="KXY4" s="44"/>
      <c r="KXZ4" s="44"/>
      <c r="KYA4" s="44"/>
      <c r="KYB4" s="44"/>
      <c r="KYC4" s="44"/>
      <c r="KYD4" s="44"/>
      <c r="KYE4" s="44"/>
      <c r="KYF4" s="44"/>
      <c r="KYG4" s="44"/>
      <c r="KYH4" s="44"/>
      <c r="KYI4" s="44"/>
      <c r="KYJ4" s="44"/>
      <c r="KYK4" s="44"/>
      <c r="KYL4" s="44"/>
      <c r="KYM4" s="44"/>
      <c r="KYN4" s="44"/>
      <c r="KYO4" s="44"/>
      <c r="KYP4" s="44"/>
      <c r="KYQ4" s="44"/>
      <c r="KYR4" s="44"/>
      <c r="KYS4" s="44"/>
      <c r="KYT4" s="44"/>
      <c r="KYU4" s="44"/>
      <c r="KYV4" s="44"/>
      <c r="KYW4" s="44"/>
      <c r="KYX4" s="44"/>
      <c r="KYY4" s="44"/>
      <c r="KYZ4" s="44"/>
      <c r="KZA4" s="44"/>
      <c r="KZB4" s="44"/>
      <c r="KZC4" s="44"/>
      <c r="KZD4" s="44"/>
      <c r="KZE4" s="44"/>
      <c r="KZF4" s="44"/>
      <c r="KZG4" s="44"/>
      <c r="KZH4" s="44"/>
      <c r="KZI4" s="44"/>
      <c r="KZJ4" s="44"/>
      <c r="KZK4" s="44"/>
      <c r="KZL4" s="44"/>
      <c r="KZM4" s="44"/>
      <c r="KZN4" s="44"/>
      <c r="KZO4" s="44"/>
      <c r="KZP4" s="44"/>
      <c r="KZQ4" s="44"/>
      <c r="KZR4" s="44"/>
      <c r="KZS4" s="44"/>
      <c r="KZT4" s="44"/>
      <c r="KZU4" s="44"/>
      <c r="KZV4" s="44"/>
      <c r="KZW4" s="44"/>
      <c r="KZX4" s="44"/>
      <c r="KZY4" s="44"/>
      <c r="KZZ4" s="44"/>
      <c r="LAA4" s="44"/>
      <c r="LAB4" s="44"/>
      <c r="LAC4" s="44"/>
      <c r="LAD4" s="44"/>
      <c r="LAE4" s="44"/>
      <c r="LAF4" s="44"/>
      <c r="LAG4" s="44"/>
      <c r="LAH4" s="44"/>
      <c r="LAI4" s="44"/>
      <c r="LAJ4" s="44"/>
      <c r="LAK4" s="44"/>
      <c r="LAL4" s="44"/>
      <c r="LAM4" s="44"/>
      <c r="LAN4" s="44"/>
      <c r="LAO4" s="44"/>
      <c r="LAP4" s="44"/>
      <c r="LAQ4" s="44"/>
      <c r="LAR4" s="44"/>
      <c r="LAS4" s="44"/>
      <c r="LAT4" s="44"/>
      <c r="LAU4" s="44"/>
      <c r="LAV4" s="44"/>
      <c r="LAW4" s="44"/>
      <c r="LAX4" s="44"/>
      <c r="LAY4" s="44"/>
      <c r="LAZ4" s="44"/>
      <c r="LBA4" s="44"/>
      <c r="LBB4" s="44"/>
      <c r="LBC4" s="44"/>
      <c r="LBD4" s="44"/>
      <c r="LBE4" s="44"/>
      <c r="LBF4" s="44"/>
      <c r="LBG4" s="44"/>
      <c r="LBH4" s="44"/>
      <c r="LBI4" s="44"/>
      <c r="LBJ4" s="44"/>
      <c r="LBK4" s="44"/>
      <c r="LBL4" s="44"/>
      <c r="LBM4" s="44"/>
      <c r="LBN4" s="44"/>
      <c r="LBO4" s="44"/>
      <c r="LBP4" s="44"/>
      <c r="LBQ4" s="44"/>
      <c r="LBR4" s="44"/>
      <c r="LBS4" s="44"/>
      <c r="LBT4" s="44"/>
      <c r="LBU4" s="44"/>
      <c r="LBV4" s="44"/>
      <c r="LBW4" s="44"/>
      <c r="LBX4" s="44"/>
      <c r="LBY4" s="44"/>
      <c r="LBZ4" s="44"/>
      <c r="LCA4" s="44"/>
      <c r="LCB4" s="44"/>
      <c r="LCC4" s="44"/>
      <c r="LCD4" s="44"/>
      <c r="LCE4" s="44"/>
      <c r="LCF4" s="44"/>
      <c r="LCG4" s="44"/>
      <c r="LCH4" s="44"/>
      <c r="LCI4" s="44"/>
      <c r="LCJ4" s="44"/>
      <c r="LCK4" s="44"/>
      <c r="LCL4" s="44"/>
      <c r="LCM4" s="44"/>
      <c r="LCN4" s="44"/>
      <c r="LCO4" s="44"/>
      <c r="LCP4" s="44"/>
      <c r="LCQ4" s="44"/>
      <c r="LCR4" s="44"/>
      <c r="LCS4" s="44"/>
      <c r="LCT4" s="44"/>
      <c r="LCU4" s="44"/>
      <c r="LCV4" s="44"/>
      <c r="LCW4" s="44"/>
      <c r="LCX4" s="44"/>
      <c r="LCY4" s="44"/>
      <c r="LCZ4" s="44"/>
      <c r="LDA4" s="44"/>
      <c r="LDB4" s="44"/>
      <c r="LDC4" s="44"/>
      <c r="LDD4" s="44"/>
      <c r="LDE4" s="44"/>
      <c r="LDF4" s="44"/>
      <c r="LDG4" s="44"/>
      <c r="LDH4" s="44"/>
      <c r="LDI4" s="44"/>
      <c r="LDJ4" s="44"/>
      <c r="LDK4" s="44"/>
      <c r="LDL4" s="44"/>
      <c r="LDM4" s="44"/>
      <c r="LDN4" s="44"/>
      <c r="LDO4" s="44"/>
      <c r="LDP4" s="44"/>
      <c r="LDQ4" s="44"/>
      <c r="LDR4" s="44"/>
      <c r="LDS4" s="44"/>
      <c r="LDT4" s="44"/>
      <c r="LDU4" s="44"/>
      <c r="LDV4" s="44"/>
      <c r="LDW4" s="44"/>
      <c r="LDX4" s="44"/>
      <c r="LDY4" s="44"/>
      <c r="LDZ4" s="44"/>
      <c r="LEA4" s="44"/>
      <c r="LEB4" s="44"/>
      <c r="LEC4" s="44"/>
      <c r="LED4" s="44"/>
      <c r="LEE4" s="44"/>
      <c r="LEF4" s="44"/>
      <c r="LEG4" s="44"/>
      <c r="LEH4" s="44"/>
      <c r="LEI4" s="44"/>
      <c r="LEJ4" s="44"/>
      <c r="LEK4" s="44"/>
      <c r="LEL4" s="44"/>
      <c r="LEM4" s="44"/>
      <c r="LEN4" s="44"/>
      <c r="LEO4" s="44"/>
      <c r="LEP4" s="44"/>
      <c r="LEQ4" s="44"/>
      <c r="LER4" s="44"/>
      <c r="LES4" s="44"/>
      <c r="LET4" s="44"/>
      <c r="LEU4" s="44"/>
      <c r="LEV4" s="44"/>
      <c r="LEW4" s="44"/>
      <c r="LEX4" s="44"/>
      <c r="LEY4" s="44"/>
      <c r="LEZ4" s="44"/>
      <c r="LFA4" s="44"/>
      <c r="LFB4" s="44"/>
      <c r="LFC4" s="44"/>
      <c r="LFD4" s="44"/>
      <c r="LFE4" s="44"/>
      <c r="LFF4" s="44"/>
      <c r="LFG4" s="44"/>
      <c r="LFH4" s="44"/>
      <c r="LFI4" s="44"/>
      <c r="LFJ4" s="44"/>
      <c r="LFK4" s="44"/>
      <c r="LFL4" s="44"/>
      <c r="LFM4" s="44"/>
      <c r="LFN4" s="44"/>
      <c r="LFO4" s="44"/>
      <c r="LFP4" s="44"/>
      <c r="LFQ4" s="44"/>
      <c r="LFR4" s="44"/>
      <c r="LFS4" s="44"/>
      <c r="LFT4" s="44"/>
      <c r="LFU4" s="44"/>
      <c r="LFV4" s="44"/>
      <c r="LFW4" s="44"/>
      <c r="LFX4" s="44"/>
      <c r="LFY4" s="44"/>
      <c r="LFZ4" s="44"/>
      <c r="LGA4" s="44"/>
      <c r="LGB4" s="44"/>
      <c r="LGC4" s="44"/>
      <c r="LGD4" s="44"/>
      <c r="LGE4" s="44"/>
      <c r="LGF4" s="44"/>
      <c r="LGG4" s="44"/>
      <c r="LGH4" s="44"/>
      <c r="LGI4" s="44"/>
      <c r="LGJ4" s="44"/>
      <c r="LGK4" s="44"/>
      <c r="LGL4" s="44"/>
      <c r="LGM4" s="44"/>
      <c r="LGN4" s="44"/>
      <c r="LGO4" s="44"/>
      <c r="LGP4" s="44"/>
      <c r="LGQ4" s="44"/>
      <c r="LGR4" s="44"/>
      <c r="LGS4" s="44"/>
      <c r="LGT4" s="44"/>
      <c r="LGU4" s="44"/>
      <c r="LGV4" s="44"/>
      <c r="LGW4" s="44"/>
      <c r="LGX4" s="44"/>
      <c r="LGY4" s="44"/>
      <c r="LGZ4" s="44"/>
      <c r="LHA4" s="44"/>
      <c r="LHB4" s="44"/>
      <c r="LHC4" s="44"/>
      <c r="LHD4" s="44"/>
      <c r="LHE4" s="44"/>
      <c r="LHF4" s="44"/>
      <c r="LHG4" s="44"/>
      <c r="LHH4" s="44"/>
      <c r="LHI4" s="44"/>
      <c r="LHJ4" s="44"/>
      <c r="LHK4" s="44"/>
      <c r="LHL4" s="44"/>
      <c r="LHM4" s="44"/>
      <c r="LHN4" s="44"/>
      <c r="LHO4" s="44"/>
      <c r="LHP4" s="44"/>
      <c r="LHQ4" s="44"/>
      <c r="LHR4" s="44"/>
      <c r="LHS4" s="44"/>
      <c r="LHT4" s="44"/>
      <c r="LHU4" s="44"/>
      <c r="LHV4" s="44"/>
      <c r="LHW4" s="44"/>
      <c r="LHX4" s="44"/>
      <c r="LHY4" s="44"/>
      <c r="LHZ4" s="44"/>
      <c r="LIA4" s="44"/>
      <c r="LIB4" s="44"/>
      <c r="LIC4" s="44"/>
      <c r="LID4" s="44"/>
      <c r="LIE4" s="44"/>
      <c r="LIF4" s="44"/>
      <c r="LIG4" s="44"/>
      <c r="LIH4" s="44"/>
      <c r="LII4" s="44"/>
      <c r="LIJ4" s="44"/>
      <c r="LIK4" s="44"/>
      <c r="LIL4" s="44"/>
      <c r="LIM4" s="44"/>
      <c r="LIN4" s="44"/>
      <c r="LIO4" s="44"/>
      <c r="LIP4" s="44"/>
      <c r="LIQ4" s="44"/>
      <c r="LIR4" s="44"/>
      <c r="LIS4" s="44"/>
      <c r="LIT4" s="44"/>
      <c r="LIU4" s="44"/>
      <c r="LIV4" s="44"/>
      <c r="LIW4" s="44"/>
      <c r="LIX4" s="44"/>
      <c r="LIY4" s="44"/>
      <c r="LIZ4" s="44"/>
      <c r="LJA4" s="44"/>
      <c r="LJB4" s="44"/>
      <c r="LJC4" s="44"/>
      <c r="LJD4" s="44"/>
      <c r="LJE4" s="44"/>
      <c r="LJF4" s="44"/>
      <c r="LJG4" s="44"/>
      <c r="LJH4" s="44"/>
      <c r="LJI4" s="44"/>
      <c r="LJJ4" s="44"/>
      <c r="LJK4" s="44"/>
      <c r="LJL4" s="44"/>
      <c r="LJM4" s="44"/>
      <c r="LJN4" s="44"/>
      <c r="LJO4" s="44"/>
      <c r="LJP4" s="44"/>
      <c r="LJQ4" s="44"/>
      <c r="LJR4" s="44"/>
      <c r="LJS4" s="44"/>
      <c r="LJT4" s="44"/>
      <c r="LJU4" s="44"/>
      <c r="LJV4" s="44"/>
      <c r="LJW4" s="44"/>
      <c r="LJX4" s="44"/>
      <c r="LJY4" s="44"/>
      <c r="LJZ4" s="44"/>
      <c r="LKA4" s="44"/>
      <c r="LKB4" s="44"/>
      <c r="LKC4" s="44"/>
      <c r="LKD4" s="44"/>
      <c r="LKE4" s="44"/>
      <c r="LKF4" s="44"/>
      <c r="LKG4" s="44"/>
      <c r="LKH4" s="44"/>
      <c r="LKI4" s="44"/>
      <c r="LKJ4" s="44"/>
      <c r="LKK4" s="44"/>
      <c r="LKL4" s="44"/>
      <c r="LKM4" s="44"/>
      <c r="LKN4" s="44"/>
      <c r="LKO4" s="44"/>
      <c r="LKP4" s="44"/>
      <c r="LKQ4" s="44"/>
      <c r="LKR4" s="44"/>
      <c r="LKS4" s="44"/>
      <c r="LKT4" s="44"/>
      <c r="LKU4" s="44"/>
      <c r="LKV4" s="44"/>
      <c r="LKW4" s="44"/>
      <c r="LKX4" s="44"/>
      <c r="LKY4" s="44"/>
      <c r="LKZ4" s="44"/>
      <c r="LLA4" s="44"/>
      <c r="LLB4" s="44"/>
      <c r="LLC4" s="44"/>
      <c r="LLD4" s="44"/>
      <c r="LLE4" s="44"/>
      <c r="LLF4" s="44"/>
      <c r="LLG4" s="44"/>
      <c r="LLH4" s="44"/>
      <c r="LLI4" s="44"/>
      <c r="LLJ4" s="44"/>
      <c r="LLK4" s="44"/>
      <c r="LLL4" s="44"/>
      <c r="LLM4" s="44"/>
      <c r="LLN4" s="44"/>
      <c r="LLO4" s="44"/>
      <c r="LLP4" s="44"/>
      <c r="LLQ4" s="44"/>
      <c r="LLR4" s="44"/>
      <c r="LLS4" s="44"/>
      <c r="LLT4" s="44"/>
      <c r="LLU4" s="44"/>
      <c r="LLV4" s="44"/>
      <c r="LLW4" s="44"/>
      <c r="LLX4" s="44"/>
      <c r="LLY4" s="44"/>
      <c r="LLZ4" s="44"/>
      <c r="LMA4" s="44"/>
      <c r="LMB4" s="44"/>
      <c r="LMC4" s="44"/>
      <c r="LMD4" s="44"/>
      <c r="LME4" s="44"/>
      <c r="LMF4" s="44"/>
      <c r="LMG4" s="44"/>
      <c r="LMH4" s="44"/>
      <c r="LMI4" s="44"/>
      <c r="LMJ4" s="44"/>
      <c r="LMK4" s="44"/>
      <c r="LML4" s="44"/>
      <c r="LMM4" s="44"/>
      <c r="LMN4" s="44"/>
      <c r="LMO4" s="44"/>
      <c r="LMP4" s="44"/>
      <c r="LMQ4" s="44"/>
      <c r="LMR4" s="44"/>
      <c r="LMS4" s="44"/>
      <c r="LMT4" s="44"/>
      <c r="LMU4" s="44"/>
      <c r="LMV4" s="44"/>
      <c r="LMW4" s="44"/>
      <c r="LMX4" s="44"/>
      <c r="LMY4" s="44"/>
      <c r="LMZ4" s="44"/>
      <c r="LNA4" s="44"/>
      <c r="LNB4" s="44"/>
      <c r="LNC4" s="44"/>
      <c r="LND4" s="44"/>
      <c r="LNE4" s="44"/>
      <c r="LNF4" s="44"/>
      <c r="LNG4" s="44"/>
      <c r="LNH4" s="44"/>
      <c r="LNI4" s="44"/>
      <c r="LNJ4" s="44"/>
      <c r="LNK4" s="44"/>
      <c r="LNL4" s="44"/>
      <c r="LNM4" s="44"/>
      <c r="LNN4" s="44"/>
      <c r="LNO4" s="44"/>
      <c r="LNP4" s="44"/>
      <c r="LNQ4" s="44"/>
      <c r="LNR4" s="44"/>
      <c r="LNS4" s="44"/>
      <c r="LNT4" s="44"/>
      <c r="LNU4" s="44"/>
      <c r="LNV4" s="44"/>
      <c r="LNW4" s="44"/>
      <c r="LNX4" s="44"/>
      <c r="LNY4" s="44"/>
      <c r="LNZ4" s="44"/>
      <c r="LOA4" s="44"/>
      <c r="LOB4" s="44"/>
      <c r="LOC4" s="44"/>
      <c r="LOD4" s="44"/>
      <c r="LOE4" s="44"/>
      <c r="LOF4" s="44"/>
      <c r="LOG4" s="44"/>
      <c r="LOH4" s="44"/>
      <c r="LOI4" s="44"/>
      <c r="LOJ4" s="44"/>
      <c r="LOK4" s="44"/>
      <c r="LOL4" s="44"/>
      <c r="LOM4" s="44"/>
      <c r="LON4" s="44"/>
      <c r="LOO4" s="44"/>
      <c r="LOP4" s="44"/>
      <c r="LOQ4" s="44"/>
      <c r="LOR4" s="44"/>
      <c r="LOS4" s="44"/>
      <c r="LOT4" s="44"/>
      <c r="LOU4" s="44"/>
      <c r="LOV4" s="44"/>
      <c r="LOW4" s="44"/>
      <c r="LOX4" s="44"/>
      <c r="LOY4" s="44"/>
      <c r="LOZ4" s="44"/>
      <c r="LPA4" s="44"/>
      <c r="LPB4" s="44"/>
      <c r="LPC4" s="44"/>
      <c r="LPD4" s="44"/>
      <c r="LPE4" s="44"/>
      <c r="LPF4" s="44"/>
      <c r="LPG4" s="44"/>
      <c r="LPH4" s="44"/>
      <c r="LPI4" s="44"/>
      <c r="LPJ4" s="44"/>
      <c r="LPK4" s="44"/>
      <c r="LPL4" s="44"/>
      <c r="LPM4" s="44"/>
      <c r="LPN4" s="44"/>
      <c r="LPO4" s="44"/>
      <c r="LPP4" s="44"/>
      <c r="LPQ4" s="44"/>
      <c r="LPR4" s="44"/>
      <c r="LPS4" s="44"/>
      <c r="LPT4" s="44"/>
      <c r="LPU4" s="44"/>
      <c r="LPV4" s="44"/>
      <c r="LPW4" s="44"/>
      <c r="LPX4" s="44"/>
      <c r="LPY4" s="44"/>
      <c r="LPZ4" s="44"/>
      <c r="LQA4" s="44"/>
      <c r="LQB4" s="44"/>
      <c r="LQC4" s="44"/>
      <c r="LQD4" s="44"/>
      <c r="LQE4" s="44"/>
      <c r="LQF4" s="44"/>
      <c r="LQG4" s="44"/>
      <c r="LQH4" s="44"/>
      <c r="LQI4" s="44"/>
      <c r="LQJ4" s="44"/>
      <c r="LQK4" s="44"/>
      <c r="LQL4" s="44"/>
      <c r="LQM4" s="44"/>
      <c r="LQN4" s="44"/>
      <c r="LQO4" s="44"/>
      <c r="LQP4" s="44"/>
      <c r="LQQ4" s="44"/>
      <c r="LQR4" s="44"/>
      <c r="LQS4" s="44"/>
      <c r="LQT4" s="44"/>
      <c r="LQU4" s="44"/>
      <c r="LQV4" s="44"/>
      <c r="LQW4" s="44"/>
      <c r="LQX4" s="44"/>
      <c r="LQY4" s="44"/>
      <c r="LQZ4" s="44"/>
      <c r="LRA4" s="44"/>
      <c r="LRB4" s="44"/>
      <c r="LRC4" s="44"/>
      <c r="LRD4" s="44"/>
      <c r="LRE4" s="44"/>
      <c r="LRF4" s="44"/>
      <c r="LRG4" s="44"/>
      <c r="LRH4" s="44"/>
      <c r="LRI4" s="44"/>
      <c r="LRJ4" s="44"/>
      <c r="LRK4" s="44"/>
      <c r="LRL4" s="44"/>
      <c r="LRM4" s="44"/>
      <c r="LRN4" s="44"/>
      <c r="LRO4" s="44"/>
      <c r="LRP4" s="44"/>
      <c r="LRQ4" s="44"/>
      <c r="LRR4" s="44"/>
      <c r="LRS4" s="44"/>
      <c r="LRT4" s="44"/>
      <c r="LRU4" s="44"/>
      <c r="LRV4" s="44"/>
      <c r="LRW4" s="44"/>
      <c r="LRX4" s="44"/>
      <c r="LRY4" s="44"/>
      <c r="LRZ4" s="44"/>
      <c r="LSA4" s="44"/>
      <c r="LSB4" s="44"/>
      <c r="LSC4" s="44"/>
      <c r="LSD4" s="44"/>
      <c r="LSE4" s="44"/>
      <c r="LSF4" s="44"/>
      <c r="LSG4" s="44"/>
      <c r="LSH4" s="44"/>
      <c r="LSI4" s="44"/>
      <c r="LSJ4" s="44"/>
      <c r="LSK4" s="44"/>
      <c r="LSL4" s="44"/>
      <c r="LSM4" s="44"/>
      <c r="LSN4" s="44"/>
      <c r="LSO4" s="44"/>
      <c r="LSP4" s="44"/>
      <c r="LSQ4" s="44"/>
      <c r="LSR4" s="44"/>
      <c r="LSS4" s="44"/>
      <c r="LST4" s="44"/>
      <c r="LSU4" s="44"/>
      <c r="LSV4" s="44"/>
      <c r="LSW4" s="44"/>
      <c r="LSX4" s="44"/>
      <c r="LSY4" s="44"/>
      <c r="LSZ4" s="44"/>
      <c r="LTA4" s="44"/>
      <c r="LTB4" s="44"/>
      <c r="LTC4" s="44"/>
      <c r="LTD4" s="44"/>
      <c r="LTE4" s="44"/>
      <c r="LTF4" s="44"/>
      <c r="LTG4" s="44"/>
      <c r="LTH4" s="44"/>
      <c r="LTI4" s="44"/>
      <c r="LTJ4" s="44"/>
      <c r="LTK4" s="44"/>
      <c r="LTL4" s="44"/>
      <c r="LTM4" s="44"/>
      <c r="LTN4" s="44"/>
      <c r="LTO4" s="44"/>
      <c r="LTP4" s="44"/>
      <c r="LTQ4" s="44"/>
      <c r="LTR4" s="44"/>
      <c r="LTS4" s="44"/>
      <c r="LTT4" s="44"/>
      <c r="LTU4" s="44"/>
      <c r="LTV4" s="44"/>
      <c r="LTW4" s="44"/>
      <c r="LTX4" s="44"/>
      <c r="LTY4" s="44"/>
      <c r="LTZ4" s="44"/>
      <c r="LUA4" s="44"/>
      <c r="LUB4" s="44"/>
      <c r="LUC4" s="44"/>
      <c r="LUD4" s="44"/>
      <c r="LUE4" s="44"/>
      <c r="LUF4" s="44"/>
      <c r="LUG4" s="44"/>
      <c r="LUH4" s="44"/>
      <c r="LUI4" s="44"/>
      <c r="LUJ4" s="44"/>
      <c r="LUK4" s="44"/>
      <c r="LUL4" s="44"/>
      <c r="LUM4" s="44"/>
      <c r="LUN4" s="44"/>
      <c r="LUO4" s="44"/>
      <c r="LUP4" s="44"/>
      <c r="LUQ4" s="44"/>
      <c r="LUR4" s="44"/>
      <c r="LUS4" s="44"/>
      <c r="LUT4" s="44"/>
      <c r="LUU4" s="44"/>
      <c r="LUV4" s="44"/>
      <c r="LUW4" s="44"/>
      <c r="LUX4" s="44"/>
      <c r="LUY4" s="44"/>
      <c r="LUZ4" s="44"/>
      <c r="LVA4" s="44"/>
      <c r="LVB4" s="44"/>
      <c r="LVC4" s="44"/>
      <c r="LVD4" s="44"/>
      <c r="LVE4" s="44"/>
      <c r="LVF4" s="44"/>
      <c r="LVG4" s="44"/>
      <c r="LVH4" s="44"/>
      <c r="LVI4" s="44"/>
      <c r="LVJ4" s="44"/>
      <c r="LVK4" s="44"/>
      <c r="LVL4" s="44"/>
      <c r="LVM4" s="44"/>
      <c r="LVN4" s="44"/>
      <c r="LVO4" s="44"/>
      <c r="LVP4" s="44"/>
      <c r="LVQ4" s="44"/>
      <c r="LVR4" s="44"/>
      <c r="LVS4" s="44"/>
      <c r="LVT4" s="44"/>
      <c r="LVU4" s="44"/>
      <c r="LVV4" s="44"/>
      <c r="LVW4" s="44"/>
      <c r="LVX4" s="44"/>
      <c r="LVY4" s="44"/>
      <c r="LVZ4" s="44"/>
      <c r="LWA4" s="44"/>
      <c r="LWB4" s="44"/>
      <c r="LWC4" s="44"/>
      <c r="LWD4" s="44"/>
      <c r="LWE4" s="44"/>
      <c r="LWF4" s="44"/>
      <c r="LWG4" s="44"/>
      <c r="LWH4" s="44"/>
      <c r="LWI4" s="44"/>
      <c r="LWJ4" s="44"/>
      <c r="LWK4" s="44"/>
      <c r="LWL4" s="44"/>
      <c r="LWM4" s="44"/>
      <c r="LWN4" s="44"/>
      <c r="LWO4" s="44"/>
      <c r="LWP4" s="44"/>
      <c r="LWQ4" s="44"/>
      <c r="LWR4" s="44"/>
      <c r="LWS4" s="44"/>
      <c r="LWT4" s="44"/>
      <c r="LWU4" s="44"/>
      <c r="LWV4" s="44"/>
      <c r="LWW4" s="44"/>
      <c r="LWX4" s="44"/>
      <c r="LWY4" s="44"/>
      <c r="LWZ4" s="44"/>
      <c r="LXA4" s="44"/>
      <c r="LXB4" s="44"/>
      <c r="LXC4" s="44"/>
      <c r="LXD4" s="44"/>
      <c r="LXE4" s="44"/>
      <c r="LXF4" s="44"/>
      <c r="LXG4" s="44"/>
      <c r="LXH4" s="44"/>
      <c r="LXI4" s="44"/>
      <c r="LXJ4" s="44"/>
      <c r="LXK4" s="44"/>
      <c r="LXL4" s="44"/>
      <c r="LXM4" s="44"/>
      <c r="LXN4" s="44"/>
      <c r="LXO4" s="44"/>
      <c r="LXP4" s="44"/>
      <c r="LXQ4" s="44"/>
      <c r="LXR4" s="44"/>
      <c r="LXS4" s="44"/>
      <c r="LXT4" s="44"/>
      <c r="LXU4" s="44"/>
      <c r="LXV4" s="44"/>
      <c r="LXW4" s="44"/>
      <c r="LXX4" s="44"/>
      <c r="LXY4" s="44"/>
      <c r="LXZ4" s="44"/>
      <c r="LYA4" s="44"/>
      <c r="LYB4" s="44"/>
      <c r="LYC4" s="44"/>
      <c r="LYD4" s="44"/>
      <c r="LYE4" s="44"/>
      <c r="LYF4" s="44"/>
      <c r="LYG4" s="44"/>
      <c r="LYH4" s="44"/>
      <c r="LYI4" s="44"/>
      <c r="LYJ4" s="44"/>
      <c r="LYK4" s="44"/>
      <c r="LYL4" s="44"/>
      <c r="LYM4" s="44"/>
      <c r="LYN4" s="44"/>
      <c r="LYO4" s="44"/>
      <c r="LYP4" s="44"/>
      <c r="LYQ4" s="44"/>
      <c r="LYR4" s="44"/>
      <c r="LYS4" s="44"/>
      <c r="LYT4" s="44"/>
      <c r="LYU4" s="44"/>
      <c r="LYV4" s="44"/>
      <c r="LYW4" s="44"/>
      <c r="LYX4" s="44"/>
      <c r="LYY4" s="44"/>
      <c r="LYZ4" s="44"/>
      <c r="LZA4" s="44"/>
      <c r="LZB4" s="44"/>
      <c r="LZC4" s="44"/>
      <c r="LZD4" s="44"/>
      <c r="LZE4" s="44"/>
      <c r="LZF4" s="44"/>
      <c r="LZG4" s="44"/>
      <c r="LZH4" s="44"/>
      <c r="LZI4" s="44"/>
      <c r="LZJ4" s="44"/>
      <c r="LZK4" s="44"/>
      <c r="LZL4" s="44"/>
      <c r="LZM4" s="44"/>
      <c r="LZN4" s="44"/>
      <c r="LZO4" s="44"/>
      <c r="LZP4" s="44"/>
      <c r="LZQ4" s="44"/>
      <c r="LZR4" s="44"/>
      <c r="LZS4" s="44"/>
      <c r="LZT4" s="44"/>
      <c r="LZU4" s="44"/>
      <c r="LZV4" s="44"/>
      <c r="LZW4" s="44"/>
      <c r="LZX4" s="44"/>
      <c r="LZY4" s="44"/>
      <c r="LZZ4" s="44"/>
      <c r="MAA4" s="44"/>
      <c r="MAB4" s="44"/>
      <c r="MAC4" s="44"/>
      <c r="MAD4" s="44"/>
      <c r="MAE4" s="44"/>
      <c r="MAF4" s="44"/>
      <c r="MAG4" s="44"/>
      <c r="MAH4" s="44"/>
      <c r="MAI4" s="44"/>
      <c r="MAJ4" s="44"/>
      <c r="MAK4" s="44"/>
      <c r="MAL4" s="44"/>
      <c r="MAM4" s="44"/>
      <c r="MAN4" s="44"/>
      <c r="MAO4" s="44"/>
      <c r="MAP4" s="44"/>
      <c r="MAQ4" s="44"/>
      <c r="MAR4" s="44"/>
      <c r="MAS4" s="44"/>
      <c r="MAT4" s="44"/>
      <c r="MAU4" s="44"/>
      <c r="MAV4" s="44"/>
      <c r="MAW4" s="44"/>
      <c r="MAX4" s="44"/>
      <c r="MAY4" s="44"/>
      <c r="MAZ4" s="44"/>
      <c r="MBA4" s="44"/>
      <c r="MBB4" s="44"/>
      <c r="MBC4" s="44"/>
      <c r="MBD4" s="44"/>
      <c r="MBE4" s="44"/>
      <c r="MBF4" s="44"/>
      <c r="MBG4" s="44"/>
      <c r="MBH4" s="44"/>
      <c r="MBI4" s="44"/>
      <c r="MBJ4" s="44"/>
      <c r="MBK4" s="44"/>
      <c r="MBL4" s="44"/>
      <c r="MBM4" s="44"/>
      <c r="MBN4" s="44"/>
      <c r="MBO4" s="44"/>
      <c r="MBP4" s="44"/>
      <c r="MBQ4" s="44"/>
      <c r="MBR4" s="44"/>
      <c r="MBS4" s="44"/>
      <c r="MBT4" s="44"/>
      <c r="MBU4" s="44"/>
      <c r="MBV4" s="44"/>
      <c r="MBW4" s="44"/>
      <c r="MBX4" s="44"/>
      <c r="MBY4" s="44"/>
      <c r="MBZ4" s="44"/>
      <c r="MCA4" s="44"/>
      <c r="MCB4" s="44"/>
      <c r="MCC4" s="44"/>
      <c r="MCD4" s="44"/>
      <c r="MCE4" s="44"/>
      <c r="MCF4" s="44"/>
      <c r="MCG4" s="44"/>
      <c r="MCH4" s="44"/>
      <c r="MCI4" s="44"/>
      <c r="MCJ4" s="44"/>
      <c r="MCK4" s="44"/>
      <c r="MCL4" s="44"/>
      <c r="MCM4" s="44"/>
      <c r="MCN4" s="44"/>
      <c r="MCO4" s="44"/>
      <c r="MCP4" s="44"/>
      <c r="MCQ4" s="44"/>
      <c r="MCR4" s="44"/>
      <c r="MCS4" s="44"/>
      <c r="MCT4" s="44"/>
      <c r="MCU4" s="44"/>
      <c r="MCV4" s="44"/>
      <c r="MCW4" s="44"/>
      <c r="MCX4" s="44"/>
      <c r="MCY4" s="44"/>
      <c r="MCZ4" s="44"/>
      <c r="MDA4" s="44"/>
      <c r="MDB4" s="44"/>
      <c r="MDC4" s="44"/>
      <c r="MDD4" s="44"/>
      <c r="MDE4" s="44"/>
      <c r="MDF4" s="44"/>
      <c r="MDG4" s="44"/>
      <c r="MDH4" s="44"/>
      <c r="MDI4" s="44"/>
      <c r="MDJ4" s="44"/>
      <c r="MDK4" s="44"/>
      <c r="MDL4" s="44"/>
      <c r="MDM4" s="44"/>
      <c r="MDN4" s="44"/>
      <c r="MDO4" s="44"/>
      <c r="MDP4" s="44"/>
      <c r="MDQ4" s="44"/>
      <c r="MDR4" s="44"/>
      <c r="MDS4" s="44"/>
      <c r="MDT4" s="44"/>
      <c r="MDU4" s="44"/>
      <c r="MDV4" s="44"/>
      <c r="MDW4" s="44"/>
      <c r="MDX4" s="44"/>
      <c r="MDY4" s="44"/>
      <c r="MDZ4" s="44"/>
      <c r="MEA4" s="44"/>
      <c r="MEB4" s="44"/>
      <c r="MEC4" s="44"/>
      <c r="MED4" s="44"/>
      <c r="MEE4" s="44"/>
      <c r="MEF4" s="44"/>
      <c r="MEG4" s="44"/>
      <c r="MEH4" s="44"/>
      <c r="MEI4" s="44"/>
      <c r="MEJ4" s="44"/>
      <c r="MEK4" s="44"/>
      <c r="MEL4" s="44"/>
      <c r="MEM4" s="44"/>
      <c r="MEN4" s="44"/>
      <c r="MEO4" s="44"/>
      <c r="MEP4" s="44"/>
      <c r="MEQ4" s="44"/>
      <c r="MER4" s="44"/>
      <c r="MES4" s="44"/>
      <c r="MET4" s="44"/>
      <c r="MEU4" s="44"/>
      <c r="MEV4" s="44"/>
      <c r="MEW4" s="44"/>
      <c r="MEX4" s="44"/>
      <c r="MEY4" s="44"/>
      <c r="MEZ4" s="44"/>
      <c r="MFA4" s="44"/>
      <c r="MFB4" s="44"/>
      <c r="MFC4" s="44"/>
      <c r="MFD4" s="44"/>
      <c r="MFE4" s="44"/>
      <c r="MFF4" s="44"/>
      <c r="MFG4" s="44"/>
      <c r="MFH4" s="44"/>
      <c r="MFI4" s="44"/>
      <c r="MFJ4" s="44"/>
      <c r="MFK4" s="44"/>
      <c r="MFL4" s="44"/>
      <c r="MFM4" s="44"/>
      <c r="MFN4" s="44"/>
      <c r="MFO4" s="44"/>
      <c r="MFP4" s="44"/>
      <c r="MFQ4" s="44"/>
      <c r="MFR4" s="44"/>
      <c r="MFS4" s="44"/>
      <c r="MFT4" s="44"/>
      <c r="MFU4" s="44"/>
      <c r="MFV4" s="44"/>
      <c r="MFW4" s="44"/>
      <c r="MFX4" s="44"/>
      <c r="MFY4" s="44"/>
      <c r="MFZ4" s="44"/>
      <c r="MGA4" s="44"/>
      <c r="MGB4" s="44"/>
      <c r="MGC4" s="44"/>
      <c r="MGD4" s="44"/>
      <c r="MGE4" s="44"/>
      <c r="MGF4" s="44"/>
      <c r="MGG4" s="44"/>
      <c r="MGH4" s="44"/>
      <c r="MGI4" s="44"/>
      <c r="MGJ4" s="44"/>
      <c r="MGK4" s="44"/>
      <c r="MGL4" s="44"/>
      <c r="MGM4" s="44"/>
      <c r="MGN4" s="44"/>
      <c r="MGO4" s="44"/>
      <c r="MGP4" s="44"/>
      <c r="MGQ4" s="44"/>
      <c r="MGR4" s="44"/>
      <c r="MGS4" s="44"/>
      <c r="MGT4" s="44"/>
      <c r="MGU4" s="44"/>
      <c r="MGV4" s="44"/>
      <c r="MGW4" s="44"/>
      <c r="MGX4" s="44"/>
      <c r="MGY4" s="44"/>
      <c r="MGZ4" s="44"/>
      <c r="MHA4" s="44"/>
      <c r="MHB4" s="44"/>
      <c r="MHC4" s="44"/>
      <c r="MHD4" s="44"/>
      <c r="MHE4" s="44"/>
      <c r="MHF4" s="44"/>
      <c r="MHG4" s="44"/>
      <c r="MHH4" s="44"/>
      <c r="MHI4" s="44"/>
      <c r="MHJ4" s="44"/>
      <c r="MHK4" s="44"/>
      <c r="MHL4" s="44"/>
      <c r="MHM4" s="44"/>
      <c r="MHN4" s="44"/>
      <c r="MHO4" s="44"/>
      <c r="MHP4" s="44"/>
      <c r="MHQ4" s="44"/>
      <c r="MHR4" s="44"/>
      <c r="MHS4" s="44"/>
      <c r="MHT4" s="44"/>
      <c r="MHU4" s="44"/>
      <c r="MHV4" s="44"/>
      <c r="MHW4" s="44"/>
      <c r="MHX4" s="44"/>
      <c r="MHY4" s="44"/>
      <c r="MHZ4" s="44"/>
      <c r="MIA4" s="44"/>
      <c r="MIB4" s="44"/>
      <c r="MIC4" s="44"/>
      <c r="MID4" s="44"/>
      <c r="MIE4" s="44"/>
      <c r="MIF4" s="44"/>
      <c r="MIG4" s="44"/>
      <c r="MIH4" s="44"/>
      <c r="MII4" s="44"/>
      <c r="MIJ4" s="44"/>
      <c r="MIK4" s="44"/>
      <c r="MIL4" s="44"/>
      <c r="MIM4" s="44"/>
      <c r="MIN4" s="44"/>
      <c r="MIO4" s="44"/>
      <c r="MIP4" s="44"/>
      <c r="MIQ4" s="44"/>
      <c r="MIR4" s="44"/>
      <c r="MIS4" s="44"/>
      <c r="MIT4" s="44"/>
      <c r="MIU4" s="44"/>
      <c r="MIV4" s="44"/>
      <c r="MIW4" s="44"/>
      <c r="MIX4" s="44"/>
      <c r="MIY4" s="44"/>
      <c r="MIZ4" s="44"/>
      <c r="MJA4" s="44"/>
      <c r="MJB4" s="44"/>
      <c r="MJC4" s="44"/>
      <c r="MJD4" s="44"/>
      <c r="MJE4" s="44"/>
      <c r="MJF4" s="44"/>
      <c r="MJG4" s="44"/>
      <c r="MJH4" s="44"/>
      <c r="MJI4" s="44"/>
      <c r="MJJ4" s="44"/>
      <c r="MJK4" s="44"/>
      <c r="MJL4" s="44"/>
      <c r="MJM4" s="44"/>
      <c r="MJN4" s="44"/>
      <c r="MJO4" s="44"/>
      <c r="MJP4" s="44"/>
      <c r="MJQ4" s="44"/>
      <c r="MJR4" s="44"/>
      <c r="MJS4" s="44"/>
      <c r="MJT4" s="44"/>
      <c r="MJU4" s="44"/>
      <c r="MJV4" s="44"/>
      <c r="MJW4" s="44"/>
      <c r="MJX4" s="44"/>
      <c r="MJY4" s="44"/>
      <c r="MJZ4" s="44"/>
      <c r="MKA4" s="44"/>
      <c r="MKB4" s="44"/>
      <c r="MKC4" s="44"/>
      <c r="MKD4" s="44"/>
      <c r="MKE4" s="44"/>
      <c r="MKF4" s="44"/>
      <c r="MKG4" s="44"/>
      <c r="MKH4" s="44"/>
      <c r="MKI4" s="44"/>
      <c r="MKJ4" s="44"/>
      <c r="MKK4" s="44"/>
      <c r="MKL4" s="44"/>
      <c r="MKM4" s="44"/>
      <c r="MKN4" s="44"/>
      <c r="MKO4" s="44"/>
      <c r="MKP4" s="44"/>
      <c r="MKQ4" s="44"/>
      <c r="MKR4" s="44"/>
      <c r="MKS4" s="44"/>
      <c r="MKT4" s="44"/>
      <c r="MKU4" s="44"/>
      <c r="MKV4" s="44"/>
      <c r="MKW4" s="44"/>
      <c r="MKX4" s="44"/>
      <c r="MKY4" s="44"/>
      <c r="MKZ4" s="44"/>
      <c r="MLA4" s="44"/>
      <c r="MLB4" s="44"/>
      <c r="MLC4" s="44"/>
      <c r="MLD4" s="44"/>
      <c r="MLE4" s="44"/>
      <c r="MLF4" s="44"/>
      <c r="MLG4" s="44"/>
      <c r="MLH4" s="44"/>
      <c r="MLI4" s="44"/>
      <c r="MLJ4" s="44"/>
      <c r="MLK4" s="44"/>
      <c r="MLL4" s="44"/>
      <c r="MLM4" s="44"/>
      <c r="MLN4" s="44"/>
      <c r="MLO4" s="44"/>
      <c r="MLP4" s="44"/>
      <c r="MLQ4" s="44"/>
      <c r="MLR4" s="44"/>
      <c r="MLS4" s="44"/>
      <c r="MLT4" s="44"/>
      <c r="MLU4" s="44"/>
      <c r="MLV4" s="44"/>
      <c r="MLW4" s="44"/>
      <c r="MLX4" s="44"/>
      <c r="MLY4" s="44"/>
      <c r="MLZ4" s="44"/>
      <c r="MMA4" s="44"/>
      <c r="MMB4" s="44"/>
      <c r="MMC4" s="44"/>
      <c r="MMD4" s="44"/>
      <c r="MME4" s="44"/>
      <c r="MMF4" s="44"/>
      <c r="MMG4" s="44"/>
      <c r="MMH4" s="44"/>
      <c r="MMI4" s="44"/>
      <c r="MMJ4" s="44"/>
      <c r="MMK4" s="44"/>
      <c r="MML4" s="44"/>
      <c r="MMM4" s="44"/>
      <c r="MMN4" s="44"/>
      <c r="MMO4" s="44"/>
      <c r="MMP4" s="44"/>
      <c r="MMQ4" s="44"/>
      <c r="MMR4" s="44"/>
      <c r="MMS4" s="44"/>
      <c r="MMT4" s="44"/>
      <c r="MMU4" s="44"/>
      <c r="MMV4" s="44"/>
      <c r="MMW4" s="44"/>
      <c r="MMX4" s="44"/>
      <c r="MMY4" s="44"/>
      <c r="MMZ4" s="44"/>
      <c r="MNA4" s="44"/>
      <c r="MNB4" s="44"/>
      <c r="MNC4" s="44"/>
      <c r="MND4" s="44"/>
      <c r="MNE4" s="44"/>
      <c r="MNF4" s="44"/>
      <c r="MNG4" s="44"/>
      <c r="MNH4" s="44"/>
      <c r="MNI4" s="44"/>
      <c r="MNJ4" s="44"/>
      <c r="MNK4" s="44"/>
      <c r="MNL4" s="44"/>
      <c r="MNM4" s="44"/>
      <c r="MNN4" s="44"/>
      <c r="MNO4" s="44"/>
      <c r="MNP4" s="44"/>
      <c r="MNQ4" s="44"/>
      <c r="MNR4" s="44"/>
      <c r="MNS4" s="44"/>
      <c r="MNT4" s="44"/>
      <c r="MNU4" s="44"/>
      <c r="MNV4" s="44"/>
      <c r="MNW4" s="44"/>
      <c r="MNX4" s="44"/>
      <c r="MNY4" s="44"/>
      <c r="MNZ4" s="44"/>
      <c r="MOA4" s="44"/>
      <c r="MOB4" s="44"/>
      <c r="MOC4" s="44"/>
      <c r="MOD4" s="44"/>
      <c r="MOE4" s="44"/>
      <c r="MOF4" s="44"/>
      <c r="MOG4" s="44"/>
      <c r="MOH4" s="44"/>
      <c r="MOI4" s="44"/>
      <c r="MOJ4" s="44"/>
      <c r="MOK4" s="44"/>
      <c r="MOL4" s="44"/>
      <c r="MOM4" s="44"/>
      <c r="MON4" s="44"/>
      <c r="MOO4" s="44"/>
      <c r="MOP4" s="44"/>
      <c r="MOQ4" s="44"/>
      <c r="MOR4" s="44"/>
      <c r="MOS4" s="44"/>
      <c r="MOT4" s="44"/>
      <c r="MOU4" s="44"/>
      <c r="MOV4" s="44"/>
      <c r="MOW4" s="44"/>
      <c r="MOX4" s="44"/>
      <c r="MOY4" s="44"/>
      <c r="MOZ4" s="44"/>
      <c r="MPA4" s="44"/>
      <c r="MPB4" s="44"/>
      <c r="MPC4" s="44"/>
      <c r="MPD4" s="44"/>
      <c r="MPE4" s="44"/>
      <c r="MPF4" s="44"/>
      <c r="MPG4" s="44"/>
      <c r="MPH4" s="44"/>
      <c r="MPI4" s="44"/>
      <c r="MPJ4" s="44"/>
      <c r="MPK4" s="44"/>
      <c r="MPL4" s="44"/>
      <c r="MPM4" s="44"/>
      <c r="MPN4" s="44"/>
      <c r="MPO4" s="44"/>
      <c r="MPP4" s="44"/>
      <c r="MPQ4" s="44"/>
      <c r="MPR4" s="44"/>
      <c r="MPS4" s="44"/>
      <c r="MPT4" s="44"/>
      <c r="MPU4" s="44"/>
      <c r="MPV4" s="44"/>
      <c r="MPW4" s="44"/>
      <c r="MPX4" s="44"/>
      <c r="MPY4" s="44"/>
      <c r="MPZ4" s="44"/>
      <c r="MQA4" s="44"/>
      <c r="MQB4" s="44"/>
      <c r="MQC4" s="44"/>
      <c r="MQD4" s="44"/>
      <c r="MQE4" s="44"/>
      <c r="MQF4" s="44"/>
      <c r="MQG4" s="44"/>
      <c r="MQH4" s="44"/>
      <c r="MQI4" s="44"/>
      <c r="MQJ4" s="44"/>
      <c r="MQK4" s="44"/>
      <c r="MQL4" s="44"/>
      <c r="MQM4" s="44"/>
      <c r="MQN4" s="44"/>
      <c r="MQO4" s="44"/>
      <c r="MQP4" s="44"/>
      <c r="MQQ4" s="44"/>
      <c r="MQR4" s="44"/>
      <c r="MQS4" s="44"/>
      <c r="MQT4" s="44"/>
      <c r="MQU4" s="44"/>
      <c r="MQV4" s="44"/>
      <c r="MQW4" s="44"/>
      <c r="MQX4" s="44"/>
      <c r="MQY4" s="44"/>
      <c r="MQZ4" s="44"/>
      <c r="MRA4" s="44"/>
      <c r="MRB4" s="44"/>
      <c r="MRC4" s="44"/>
      <c r="MRD4" s="44"/>
      <c r="MRE4" s="44"/>
      <c r="MRF4" s="44"/>
      <c r="MRG4" s="44"/>
      <c r="MRH4" s="44"/>
      <c r="MRI4" s="44"/>
      <c r="MRJ4" s="44"/>
      <c r="MRK4" s="44"/>
      <c r="MRL4" s="44"/>
      <c r="MRM4" s="44"/>
      <c r="MRN4" s="44"/>
      <c r="MRO4" s="44"/>
      <c r="MRP4" s="44"/>
      <c r="MRQ4" s="44"/>
      <c r="MRR4" s="44"/>
      <c r="MRS4" s="44"/>
      <c r="MRT4" s="44"/>
      <c r="MRU4" s="44"/>
      <c r="MRV4" s="44"/>
      <c r="MRW4" s="44"/>
      <c r="MRX4" s="44"/>
      <c r="MRY4" s="44"/>
      <c r="MRZ4" s="44"/>
      <c r="MSA4" s="44"/>
      <c r="MSB4" s="44"/>
      <c r="MSC4" s="44"/>
      <c r="MSD4" s="44"/>
      <c r="MSE4" s="44"/>
      <c r="MSF4" s="44"/>
      <c r="MSG4" s="44"/>
      <c r="MSH4" s="44"/>
      <c r="MSI4" s="44"/>
      <c r="MSJ4" s="44"/>
      <c r="MSK4" s="44"/>
      <c r="MSL4" s="44"/>
      <c r="MSM4" s="44"/>
      <c r="MSN4" s="44"/>
      <c r="MSO4" s="44"/>
      <c r="MSP4" s="44"/>
      <c r="MSQ4" s="44"/>
      <c r="MSR4" s="44"/>
      <c r="MSS4" s="44"/>
      <c r="MST4" s="44"/>
      <c r="MSU4" s="44"/>
      <c r="MSV4" s="44"/>
      <c r="MSW4" s="44"/>
      <c r="MSX4" s="44"/>
      <c r="MSY4" s="44"/>
      <c r="MSZ4" s="44"/>
      <c r="MTA4" s="44"/>
      <c r="MTB4" s="44"/>
      <c r="MTC4" s="44"/>
      <c r="MTD4" s="44"/>
      <c r="MTE4" s="44"/>
      <c r="MTF4" s="44"/>
      <c r="MTG4" s="44"/>
      <c r="MTH4" s="44"/>
      <c r="MTI4" s="44"/>
      <c r="MTJ4" s="44"/>
      <c r="MTK4" s="44"/>
      <c r="MTL4" s="44"/>
      <c r="MTM4" s="44"/>
      <c r="MTN4" s="44"/>
      <c r="MTO4" s="44"/>
      <c r="MTP4" s="44"/>
      <c r="MTQ4" s="44"/>
      <c r="MTR4" s="44"/>
      <c r="MTS4" s="44"/>
      <c r="MTT4" s="44"/>
      <c r="MTU4" s="44"/>
      <c r="MTV4" s="44"/>
      <c r="MTW4" s="44"/>
      <c r="MTX4" s="44"/>
      <c r="MTY4" s="44"/>
      <c r="MTZ4" s="44"/>
      <c r="MUA4" s="44"/>
      <c r="MUB4" s="44"/>
      <c r="MUC4" s="44"/>
      <c r="MUD4" s="44"/>
      <c r="MUE4" s="44"/>
      <c r="MUF4" s="44"/>
      <c r="MUG4" s="44"/>
      <c r="MUH4" s="44"/>
      <c r="MUI4" s="44"/>
      <c r="MUJ4" s="44"/>
      <c r="MUK4" s="44"/>
      <c r="MUL4" s="44"/>
      <c r="MUM4" s="44"/>
      <c r="MUN4" s="44"/>
      <c r="MUO4" s="44"/>
      <c r="MUP4" s="44"/>
      <c r="MUQ4" s="44"/>
      <c r="MUR4" s="44"/>
      <c r="MUS4" s="44"/>
      <c r="MUT4" s="44"/>
      <c r="MUU4" s="44"/>
      <c r="MUV4" s="44"/>
      <c r="MUW4" s="44"/>
      <c r="MUX4" s="44"/>
      <c r="MUY4" s="44"/>
      <c r="MUZ4" s="44"/>
      <c r="MVA4" s="44"/>
      <c r="MVB4" s="44"/>
      <c r="MVC4" s="44"/>
      <c r="MVD4" s="44"/>
      <c r="MVE4" s="44"/>
      <c r="MVF4" s="44"/>
      <c r="MVG4" s="44"/>
      <c r="MVH4" s="44"/>
      <c r="MVI4" s="44"/>
      <c r="MVJ4" s="44"/>
      <c r="MVK4" s="44"/>
      <c r="MVL4" s="44"/>
      <c r="MVM4" s="44"/>
      <c r="MVN4" s="44"/>
      <c r="MVO4" s="44"/>
      <c r="MVP4" s="44"/>
      <c r="MVQ4" s="44"/>
      <c r="MVR4" s="44"/>
      <c r="MVS4" s="44"/>
      <c r="MVT4" s="44"/>
      <c r="MVU4" s="44"/>
      <c r="MVV4" s="44"/>
      <c r="MVW4" s="44"/>
      <c r="MVX4" s="44"/>
      <c r="MVY4" s="44"/>
      <c r="MVZ4" s="44"/>
      <c r="MWA4" s="44"/>
      <c r="MWB4" s="44"/>
      <c r="MWC4" s="44"/>
      <c r="MWD4" s="44"/>
      <c r="MWE4" s="44"/>
      <c r="MWF4" s="44"/>
      <c r="MWG4" s="44"/>
      <c r="MWH4" s="44"/>
      <c r="MWI4" s="44"/>
      <c r="MWJ4" s="44"/>
      <c r="MWK4" s="44"/>
      <c r="MWL4" s="44"/>
      <c r="MWM4" s="44"/>
      <c r="MWN4" s="44"/>
      <c r="MWO4" s="44"/>
      <c r="MWP4" s="44"/>
      <c r="MWQ4" s="44"/>
      <c r="MWR4" s="44"/>
      <c r="MWS4" s="44"/>
      <c r="MWT4" s="44"/>
      <c r="MWU4" s="44"/>
      <c r="MWV4" s="44"/>
      <c r="MWW4" s="44"/>
      <c r="MWX4" s="44"/>
      <c r="MWY4" s="44"/>
      <c r="MWZ4" s="44"/>
      <c r="MXA4" s="44"/>
      <c r="MXB4" s="44"/>
      <c r="MXC4" s="44"/>
      <c r="MXD4" s="44"/>
      <c r="MXE4" s="44"/>
      <c r="MXF4" s="44"/>
      <c r="MXG4" s="44"/>
      <c r="MXH4" s="44"/>
      <c r="MXI4" s="44"/>
      <c r="MXJ4" s="44"/>
      <c r="MXK4" s="44"/>
      <c r="MXL4" s="44"/>
      <c r="MXM4" s="44"/>
      <c r="MXN4" s="44"/>
      <c r="MXO4" s="44"/>
      <c r="MXP4" s="44"/>
      <c r="MXQ4" s="44"/>
      <c r="MXR4" s="44"/>
      <c r="MXS4" s="44"/>
      <c r="MXT4" s="44"/>
      <c r="MXU4" s="44"/>
      <c r="MXV4" s="44"/>
      <c r="MXW4" s="44"/>
      <c r="MXX4" s="44"/>
      <c r="MXY4" s="44"/>
      <c r="MXZ4" s="44"/>
      <c r="MYA4" s="44"/>
      <c r="MYB4" s="44"/>
      <c r="MYC4" s="44"/>
      <c r="MYD4" s="44"/>
      <c r="MYE4" s="44"/>
      <c r="MYF4" s="44"/>
      <c r="MYG4" s="44"/>
      <c r="MYH4" s="44"/>
      <c r="MYI4" s="44"/>
      <c r="MYJ4" s="44"/>
      <c r="MYK4" s="44"/>
      <c r="MYL4" s="44"/>
      <c r="MYM4" s="44"/>
      <c r="MYN4" s="44"/>
      <c r="MYO4" s="44"/>
      <c r="MYP4" s="44"/>
      <c r="MYQ4" s="44"/>
      <c r="MYR4" s="44"/>
      <c r="MYS4" s="44"/>
      <c r="MYT4" s="44"/>
      <c r="MYU4" s="44"/>
      <c r="MYV4" s="44"/>
      <c r="MYW4" s="44"/>
      <c r="MYX4" s="44"/>
      <c r="MYY4" s="44"/>
      <c r="MYZ4" s="44"/>
      <c r="MZA4" s="44"/>
      <c r="MZB4" s="44"/>
      <c r="MZC4" s="44"/>
      <c r="MZD4" s="44"/>
      <c r="MZE4" s="44"/>
      <c r="MZF4" s="44"/>
      <c r="MZG4" s="44"/>
      <c r="MZH4" s="44"/>
      <c r="MZI4" s="44"/>
      <c r="MZJ4" s="44"/>
      <c r="MZK4" s="44"/>
      <c r="MZL4" s="44"/>
      <c r="MZM4" s="44"/>
      <c r="MZN4" s="44"/>
      <c r="MZO4" s="44"/>
      <c r="MZP4" s="44"/>
      <c r="MZQ4" s="44"/>
      <c r="MZR4" s="44"/>
      <c r="MZS4" s="44"/>
      <c r="MZT4" s="44"/>
      <c r="MZU4" s="44"/>
      <c r="MZV4" s="44"/>
      <c r="MZW4" s="44"/>
      <c r="MZX4" s="44"/>
      <c r="MZY4" s="44"/>
      <c r="MZZ4" s="44"/>
      <c r="NAA4" s="44"/>
      <c r="NAB4" s="44"/>
      <c r="NAC4" s="44"/>
      <c r="NAD4" s="44"/>
      <c r="NAE4" s="44"/>
      <c r="NAF4" s="44"/>
      <c r="NAG4" s="44"/>
      <c r="NAH4" s="44"/>
      <c r="NAI4" s="44"/>
      <c r="NAJ4" s="44"/>
      <c r="NAK4" s="44"/>
      <c r="NAL4" s="44"/>
      <c r="NAM4" s="44"/>
      <c r="NAN4" s="44"/>
      <c r="NAO4" s="44"/>
      <c r="NAP4" s="44"/>
      <c r="NAQ4" s="44"/>
      <c r="NAR4" s="44"/>
      <c r="NAS4" s="44"/>
      <c r="NAT4" s="44"/>
      <c r="NAU4" s="44"/>
      <c r="NAV4" s="44"/>
      <c r="NAW4" s="44"/>
      <c r="NAX4" s="44"/>
      <c r="NAY4" s="44"/>
      <c r="NAZ4" s="44"/>
      <c r="NBA4" s="44"/>
      <c r="NBB4" s="44"/>
      <c r="NBC4" s="44"/>
      <c r="NBD4" s="44"/>
      <c r="NBE4" s="44"/>
      <c r="NBF4" s="44"/>
      <c r="NBG4" s="44"/>
      <c r="NBH4" s="44"/>
      <c r="NBI4" s="44"/>
      <c r="NBJ4" s="44"/>
      <c r="NBK4" s="44"/>
      <c r="NBL4" s="44"/>
      <c r="NBM4" s="44"/>
      <c r="NBN4" s="44"/>
      <c r="NBO4" s="44"/>
      <c r="NBP4" s="44"/>
      <c r="NBQ4" s="44"/>
      <c r="NBR4" s="44"/>
      <c r="NBS4" s="44"/>
      <c r="NBT4" s="44"/>
      <c r="NBU4" s="44"/>
      <c r="NBV4" s="44"/>
      <c r="NBW4" s="44"/>
      <c r="NBX4" s="44"/>
      <c r="NBY4" s="44"/>
      <c r="NBZ4" s="44"/>
      <c r="NCA4" s="44"/>
      <c r="NCB4" s="44"/>
      <c r="NCC4" s="44"/>
      <c r="NCD4" s="44"/>
      <c r="NCE4" s="44"/>
      <c r="NCF4" s="44"/>
      <c r="NCG4" s="44"/>
      <c r="NCH4" s="44"/>
      <c r="NCI4" s="44"/>
      <c r="NCJ4" s="44"/>
      <c r="NCK4" s="44"/>
      <c r="NCL4" s="44"/>
      <c r="NCM4" s="44"/>
      <c r="NCN4" s="44"/>
      <c r="NCO4" s="44"/>
      <c r="NCP4" s="44"/>
      <c r="NCQ4" s="44"/>
      <c r="NCR4" s="44"/>
      <c r="NCS4" s="44"/>
      <c r="NCT4" s="44"/>
      <c r="NCU4" s="44"/>
      <c r="NCV4" s="44"/>
      <c r="NCW4" s="44"/>
      <c r="NCX4" s="44"/>
      <c r="NCY4" s="44"/>
      <c r="NCZ4" s="44"/>
      <c r="NDA4" s="44"/>
      <c r="NDB4" s="44"/>
      <c r="NDC4" s="44"/>
      <c r="NDD4" s="44"/>
      <c r="NDE4" s="44"/>
      <c r="NDF4" s="44"/>
      <c r="NDG4" s="44"/>
      <c r="NDH4" s="44"/>
      <c r="NDI4" s="44"/>
      <c r="NDJ4" s="44"/>
      <c r="NDK4" s="44"/>
      <c r="NDL4" s="44"/>
      <c r="NDM4" s="44"/>
      <c r="NDN4" s="44"/>
      <c r="NDO4" s="44"/>
      <c r="NDP4" s="44"/>
      <c r="NDQ4" s="44"/>
      <c r="NDR4" s="44"/>
      <c r="NDS4" s="44"/>
      <c r="NDT4" s="44"/>
      <c r="NDU4" s="44"/>
      <c r="NDV4" s="44"/>
      <c r="NDW4" s="44"/>
      <c r="NDX4" s="44"/>
      <c r="NDY4" s="44"/>
      <c r="NDZ4" s="44"/>
      <c r="NEA4" s="44"/>
      <c r="NEB4" s="44"/>
      <c r="NEC4" s="44"/>
      <c r="NED4" s="44"/>
      <c r="NEE4" s="44"/>
      <c r="NEF4" s="44"/>
      <c r="NEG4" s="44"/>
      <c r="NEH4" s="44"/>
      <c r="NEI4" s="44"/>
      <c r="NEJ4" s="44"/>
      <c r="NEK4" s="44"/>
      <c r="NEL4" s="44"/>
      <c r="NEM4" s="44"/>
      <c r="NEN4" s="44"/>
      <c r="NEO4" s="44"/>
      <c r="NEP4" s="44"/>
      <c r="NEQ4" s="44"/>
      <c r="NER4" s="44"/>
      <c r="NES4" s="44"/>
      <c r="NET4" s="44"/>
      <c r="NEU4" s="44"/>
      <c r="NEV4" s="44"/>
      <c r="NEW4" s="44"/>
      <c r="NEX4" s="44"/>
      <c r="NEY4" s="44"/>
      <c r="NEZ4" s="44"/>
      <c r="NFA4" s="44"/>
      <c r="NFB4" s="44"/>
      <c r="NFC4" s="44"/>
      <c r="NFD4" s="44"/>
      <c r="NFE4" s="44"/>
      <c r="NFF4" s="44"/>
      <c r="NFG4" s="44"/>
      <c r="NFH4" s="44"/>
      <c r="NFI4" s="44"/>
      <c r="NFJ4" s="44"/>
      <c r="NFK4" s="44"/>
      <c r="NFL4" s="44"/>
      <c r="NFM4" s="44"/>
      <c r="NFN4" s="44"/>
      <c r="NFO4" s="44"/>
      <c r="NFP4" s="44"/>
      <c r="NFQ4" s="44"/>
      <c r="NFR4" s="44"/>
      <c r="NFS4" s="44"/>
      <c r="NFT4" s="44"/>
      <c r="NFU4" s="44"/>
      <c r="NFV4" s="44"/>
      <c r="NFW4" s="44"/>
      <c r="NFX4" s="44"/>
      <c r="NFY4" s="44"/>
      <c r="NFZ4" s="44"/>
      <c r="NGA4" s="44"/>
      <c r="NGB4" s="44"/>
      <c r="NGC4" s="44"/>
      <c r="NGD4" s="44"/>
      <c r="NGE4" s="44"/>
      <c r="NGF4" s="44"/>
      <c r="NGG4" s="44"/>
      <c r="NGH4" s="44"/>
      <c r="NGI4" s="44"/>
      <c r="NGJ4" s="44"/>
      <c r="NGK4" s="44"/>
      <c r="NGL4" s="44"/>
      <c r="NGM4" s="44"/>
      <c r="NGN4" s="44"/>
      <c r="NGO4" s="44"/>
      <c r="NGP4" s="44"/>
      <c r="NGQ4" s="44"/>
      <c r="NGR4" s="44"/>
      <c r="NGS4" s="44"/>
      <c r="NGT4" s="44"/>
      <c r="NGU4" s="44"/>
      <c r="NGV4" s="44"/>
      <c r="NGW4" s="44"/>
      <c r="NGX4" s="44"/>
      <c r="NGY4" s="44"/>
      <c r="NGZ4" s="44"/>
      <c r="NHA4" s="44"/>
      <c r="NHB4" s="44"/>
      <c r="NHC4" s="44"/>
      <c r="NHD4" s="44"/>
      <c r="NHE4" s="44"/>
      <c r="NHF4" s="44"/>
      <c r="NHG4" s="44"/>
      <c r="NHH4" s="44"/>
      <c r="NHI4" s="44"/>
      <c r="NHJ4" s="44"/>
      <c r="NHK4" s="44"/>
      <c r="NHL4" s="44"/>
      <c r="NHM4" s="44"/>
      <c r="NHN4" s="44"/>
      <c r="NHO4" s="44"/>
      <c r="NHP4" s="44"/>
      <c r="NHQ4" s="44"/>
      <c r="NHR4" s="44"/>
      <c r="NHS4" s="44"/>
      <c r="NHT4" s="44"/>
      <c r="NHU4" s="44"/>
      <c r="NHV4" s="44"/>
      <c r="NHW4" s="44"/>
      <c r="NHX4" s="44"/>
      <c r="NHY4" s="44"/>
      <c r="NHZ4" s="44"/>
      <c r="NIA4" s="44"/>
      <c r="NIB4" s="44"/>
      <c r="NIC4" s="44"/>
      <c r="NID4" s="44"/>
      <c r="NIE4" s="44"/>
      <c r="NIF4" s="44"/>
      <c r="NIG4" s="44"/>
      <c r="NIH4" s="44"/>
      <c r="NII4" s="44"/>
      <c r="NIJ4" s="44"/>
      <c r="NIK4" s="44"/>
      <c r="NIL4" s="44"/>
      <c r="NIM4" s="44"/>
      <c r="NIN4" s="44"/>
      <c r="NIO4" s="44"/>
      <c r="NIP4" s="44"/>
      <c r="NIQ4" s="44"/>
      <c r="NIR4" s="44"/>
      <c r="NIS4" s="44"/>
      <c r="NIT4" s="44"/>
      <c r="NIU4" s="44"/>
      <c r="NIV4" s="44"/>
      <c r="NIW4" s="44"/>
      <c r="NIX4" s="44"/>
      <c r="NIY4" s="44"/>
      <c r="NIZ4" s="44"/>
      <c r="NJA4" s="44"/>
      <c r="NJB4" s="44"/>
      <c r="NJC4" s="44"/>
      <c r="NJD4" s="44"/>
      <c r="NJE4" s="44"/>
      <c r="NJF4" s="44"/>
      <c r="NJG4" s="44"/>
      <c r="NJH4" s="44"/>
      <c r="NJI4" s="44"/>
      <c r="NJJ4" s="44"/>
      <c r="NJK4" s="44"/>
      <c r="NJL4" s="44"/>
      <c r="NJM4" s="44"/>
      <c r="NJN4" s="44"/>
      <c r="NJO4" s="44"/>
      <c r="NJP4" s="44"/>
      <c r="NJQ4" s="44"/>
      <c r="NJR4" s="44"/>
      <c r="NJS4" s="44"/>
      <c r="NJT4" s="44"/>
      <c r="NJU4" s="44"/>
      <c r="NJV4" s="44"/>
      <c r="NJW4" s="44"/>
      <c r="NJX4" s="44"/>
      <c r="NJY4" s="44"/>
      <c r="NJZ4" s="44"/>
      <c r="NKA4" s="44"/>
      <c r="NKB4" s="44"/>
      <c r="NKC4" s="44"/>
      <c r="NKD4" s="44"/>
      <c r="NKE4" s="44"/>
      <c r="NKF4" s="44"/>
      <c r="NKG4" s="44"/>
      <c r="NKH4" s="44"/>
      <c r="NKI4" s="44"/>
      <c r="NKJ4" s="44"/>
      <c r="NKK4" s="44"/>
      <c r="NKL4" s="44"/>
      <c r="NKM4" s="44"/>
      <c r="NKN4" s="44"/>
      <c r="NKO4" s="44"/>
      <c r="NKP4" s="44"/>
      <c r="NKQ4" s="44"/>
      <c r="NKR4" s="44"/>
      <c r="NKS4" s="44"/>
      <c r="NKT4" s="44"/>
      <c r="NKU4" s="44"/>
      <c r="NKV4" s="44"/>
      <c r="NKW4" s="44"/>
      <c r="NKX4" s="44"/>
      <c r="NKY4" s="44"/>
      <c r="NKZ4" s="44"/>
      <c r="NLA4" s="44"/>
      <c r="NLB4" s="44"/>
      <c r="NLC4" s="44"/>
      <c r="NLD4" s="44"/>
      <c r="NLE4" s="44"/>
      <c r="NLF4" s="44"/>
      <c r="NLG4" s="44"/>
      <c r="NLH4" s="44"/>
      <c r="NLI4" s="44"/>
      <c r="NLJ4" s="44"/>
      <c r="NLK4" s="44"/>
      <c r="NLL4" s="44"/>
      <c r="NLM4" s="44"/>
      <c r="NLN4" s="44"/>
      <c r="NLO4" s="44"/>
      <c r="NLP4" s="44"/>
      <c r="NLQ4" s="44"/>
      <c r="NLR4" s="44"/>
      <c r="NLS4" s="44"/>
      <c r="NLT4" s="44"/>
      <c r="NLU4" s="44"/>
      <c r="NLV4" s="44"/>
      <c r="NLW4" s="44"/>
      <c r="NLX4" s="44"/>
      <c r="NLY4" s="44"/>
      <c r="NLZ4" s="44"/>
      <c r="NMA4" s="44"/>
      <c r="NMB4" s="44"/>
      <c r="NMC4" s="44"/>
      <c r="NMD4" s="44"/>
      <c r="NME4" s="44"/>
      <c r="NMF4" s="44"/>
      <c r="NMG4" s="44"/>
      <c r="NMH4" s="44"/>
      <c r="NMI4" s="44"/>
      <c r="NMJ4" s="44"/>
      <c r="NMK4" s="44"/>
      <c r="NML4" s="44"/>
      <c r="NMM4" s="44"/>
      <c r="NMN4" s="44"/>
      <c r="NMO4" s="44"/>
      <c r="NMP4" s="44"/>
      <c r="NMQ4" s="44"/>
      <c r="NMR4" s="44"/>
      <c r="NMS4" s="44"/>
      <c r="NMT4" s="44"/>
      <c r="NMU4" s="44"/>
      <c r="NMV4" s="44"/>
      <c r="NMW4" s="44"/>
      <c r="NMX4" s="44"/>
      <c r="NMY4" s="44"/>
      <c r="NMZ4" s="44"/>
      <c r="NNA4" s="44"/>
      <c r="NNB4" s="44"/>
      <c r="NNC4" s="44"/>
      <c r="NND4" s="44"/>
      <c r="NNE4" s="44"/>
      <c r="NNF4" s="44"/>
      <c r="NNG4" s="44"/>
      <c r="NNH4" s="44"/>
      <c r="NNI4" s="44"/>
      <c r="NNJ4" s="44"/>
      <c r="NNK4" s="44"/>
      <c r="NNL4" s="44"/>
      <c r="NNM4" s="44"/>
      <c r="NNN4" s="44"/>
      <c r="NNO4" s="44"/>
      <c r="NNP4" s="44"/>
      <c r="NNQ4" s="44"/>
      <c r="NNR4" s="44"/>
      <c r="NNS4" s="44"/>
      <c r="NNT4" s="44"/>
      <c r="NNU4" s="44"/>
      <c r="NNV4" s="44"/>
      <c r="NNW4" s="44"/>
      <c r="NNX4" s="44"/>
      <c r="NNY4" s="44"/>
      <c r="NNZ4" s="44"/>
      <c r="NOA4" s="44"/>
      <c r="NOB4" s="44"/>
      <c r="NOC4" s="44"/>
      <c r="NOD4" s="44"/>
      <c r="NOE4" s="44"/>
      <c r="NOF4" s="44"/>
      <c r="NOG4" s="44"/>
      <c r="NOH4" s="44"/>
      <c r="NOI4" s="44"/>
      <c r="NOJ4" s="44"/>
      <c r="NOK4" s="44"/>
      <c r="NOL4" s="44"/>
      <c r="NOM4" s="44"/>
      <c r="NON4" s="44"/>
      <c r="NOO4" s="44"/>
      <c r="NOP4" s="44"/>
      <c r="NOQ4" s="44"/>
      <c r="NOR4" s="44"/>
      <c r="NOS4" s="44"/>
      <c r="NOT4" s="44"/>
      <c r="NOU4" s="44"/>
      <c r="NOV4" s="44"/>
      <c r="NOW4" s="44"/>
      <c r="NOX4" s="44"/>
      <c r="NOY4" s="44"/>
      <c r="NOZ4" s="44"/>
      <c r="NPA4" s="44"/>
      <c r="NPB4" s="44"/>
      <c r="NPC4" s="44"/>
      <c r="NPD4" s="44"/>
      <c r="NPE4" s="44"/>
      <c r="NPF4" s="44"/>
      <c r="NPG4" s="44"/>
      <c r="NPH4" s="44"/>
      <c r="NPI4" s="44"/>
      <c r="NPJ4" s="44"/>
      <c r="NPK4" s="44"/>
      <c r="NPL4" s="44"/>
      <c r="NPM4" s="44"/>
      <c r="NPN4" s="44"/>
      <c r="NPO4" s="44"/>
      <c r="NPP4" s="44"/>
      <c r="NPQ4" s="44"/>
      <c r="NPR4" s="44"/>
      <c r="NPS4" s="44"/>
      <c r="NPT4" s="44"/>
      <c r="NPU4" s="44"/>
      <c r="NPV4" s="44"/>
      <c r="NPW4" s="44"/>
      <c r="NPX4" s="44"/>
      <c r="NPY4" s="44"/>
      <c r="NPZ4" s="44"/>
      <c r="NQA4" s="44"/>
      <c r="NQB4" s="44"/>
      <c r="NQC4" s="44"/>
      <c r="NQD4" s="44"/>
      <c r="NQE4" s="44"/>
      <c r="NQF4" s="44"/>
      <c r="NQG4" s="44"/>
      <c r="NQH4" s="44"/>
      <c r="NQI4" s="44"/>
      <c r="NQJ4" s="44"/>
      <c r="NQK4" s="44"/>
      <c r="NQL4" s="44"/>
      <c r="NQM4" s="44"/>
      <c r="NQN4" s="44"/>
      <c r="NQO4" s="44"/>
      <c r="NQP4" s="44"/>
      <c r="NQQ4" s="44"/>
      <c r="NQR4" s="44"/>
      <c r="NQS4" s="44"/>
      <c r="NQT4" s="44"/>
      <c r="NQU4" s="44"/>
      <c r="NQV4" s="44"/>
      <c r="NQW4" s="44"/>
      <c r="NQX4" s="44"/>
      <c r="NQY4" s="44"/>
      <c r="NQZ4" s="44"/>
      <c r="NRA4" s="44"/>
      <c r="NRB4" s="44"/>
      <c r="NRC4" s="44"/>
      <c r="NRD4" s="44"/>
      <c r="NRE4" s="44"/>
      <c r="NRF4" s="44"/>
      <c r="NRG4" s="44"/>
      <c r="NRH4" s="44"/>
      <c r="NRI4" s="44"/>
      <c r="NRJ4" s="44"/>
      <c r="NRK4" s="44"/>
      <c r="NRL4" s="44"/>
      <c r="NRM4" s="44"/>
      <c r="NRN4" s="44"/>
      <c r="NRO4" s="44"/>
      <c r="NRP4" s="44"/>
      <c r="NRQ4" s="44"/>
      <c r="NRR4" s="44"/>
      <c r="NRS4" s="44"/>
      <c r="NRT4" s="44"/>
      <c r="NRU4" s="44"/>
      <c r="NRV4" s="44"/>
      <c r="NRW4" s="44"/>
      <c r="NRX4" s="44"/>
      <c r="NRY4" s="44"/>
      <c r="NRZ4" s="44"/>
      <c r="NSA4" s="44"/>
      <c r="NSB4" s="44"/>
      <c r="NSC4" s="44"/>
      <c r="NSD4" s="44"/>
      <c r="NSE4" s="44"/>
      <c r="NSF4" s="44"/>
      <c r="NSG4" s="44"/>
      <c r="NSH4" s="44"/>
      <c r="NSI4" s="44"/>
      <c r="NSJ4" s="44"/>
      <c r="NSK4" s="44"/>
      <c r="NSL4" s="44"/>
      <c r="NSM4" s="44"/>
      <c r="NSN4" s="44"/>
      <c r="NSO4" s="44"/>
      <c r="NSP4" s="44"/>
      <c r="NSQ4" s="44"/>
      <c r="NSR4" s="44"/>
      <c r="NSS4" s="44"/>
      <c r="NST4" s="44"/>
      <c r="NSU4" s="44"/>
      <c r="NSV4" s="44"/>
      <c r="NSW4" s="44"/>
      <c r="NSX4" s="44"/>
      <c r="NSY4" s="44"/>
      <c r="NSZ4" s="44"/>
      <c r="NTA4" s="44"/>
      <c r="NTB4" s="44"/>
      <c r="NTC4" s="44"/>
      <c r="NTD4" s="44"/>
      <c r="NTE4" s="44"/>
      <c r="NTF4" s="44"/>
      <c r="NTG4" s="44"/>
      <c r="NTH4" s="44"/>
      <c r="NTI4" s="44"/>
      <c r="NTJ4" s="44"/>
      <c r="NTK4" s="44"/>
      <c r="NTL4" s="44"/>
      <c r="NTM4" s="44"/>
      <c r="NTN4" s="44"/>
      <c r="NTO4" s="44"/>
      <c r="NTP4" s="44"/>
      <c r="NTQ4" s="44"/>
      <c r="NTR4" s="44"/>
      <c r="NTS4" s="44"/>
      <c r="NTT4" s="44"/>
      <c r="NTU4" s="44"/>
      <c r="NTV4" s="44"/>
      <c r="NTW4" s="44"/>
      <c r="NTX4" s="44"/>
      <c r="NTY4" s="44"/>
      <c r="NTZ4" s="44"/>
      <c r="NUA4" s="44"/>
      <c r="NUB4" s="44"/>
      <c r="NUC4" s="44"/>
      <c r="NUD4" s="44"/>
      <c r="NUE4" s="44"/>
      <c r="NUF4" s="44"/>
      <c r="NUG4" s="44"/>
      <c r="NUH4" s="44"/>
      <c r="NUI4" s="44"/>
      <c r="NUJ4" s="44"/>
      <c r="NUK4" s="44"/>
      <c r="NUL4" s="44"/>
      <c r="NUM4" s="44"/>
      <c r="NUN4" s="44"/>
      <c r="NUO4" s="44"/>
      <c r="NUP4" s="44"/>
      <c r="NUQ4" s="44"/>
      <c r="NUR4" s="44"/>
      <c r="NUS4" s="44"/>
      <c r="NUT4" s="44"/>
      <c r="NUU4" s="44"/>
      <c r="NUV4" s="44"/>
      <c r="NUW4" s="44"/>
      <c r="NUX4" s="44"/>
      <c r="NUY4" s="44"/>
      <c r="NUZ4" s="44"/>
      <c r="NVA4" s="44"/>
      <c r="NVB4" s="44"/>
      <c r="NVC4" s="44"/>
      <c r="NVD4" s="44"/>
      <c r="NVE4" s="44"/>
      <c r="NVF4" s="44"/>
      <c r="NVG4" s="44"/>
      <c r="NVH4" s="44"/>
      <c r="NVI4" s="44"/>
      <c r="NVJ4" s="44"/>
      <c r="NVK4" s="44"/>
      <c r="NVL4" s="44"/>
      <c r="NVM4" s="44"/>
      <c r="NVN4" s="44"/>
      <c r="NVO4" s="44"/>
      <c r="NVP4" s="44"/>
      <c r="NVQ4" s="44"/>
      <c r="NVR4" s="44"/>
      <c r="NVS4" s="44"/>
      <c r="NVT4" s="44"/>
      <c r="NVU4" s="44"/>
      <c r="NVV4" s="44"/>
      <c r="NVW4" s="44"/>
      <c r="NVX4" s="44"/>
      <c r="NVY4" s="44"/>
      <c r="NVZ4" s="44"/>
      <c r="NWA4" s="44"/>
      <c r="NWB4" s="44"/>
      <c r="NWC4" s="44"/>
      <c r="NWD4" s="44"/>
      <c r="NWE4" s="44"/>
      <c r="NWF4" s="44"/>
      <c r="NWG4" s="44"/>
      <c r="NWH4" s="44"/>
      <c r="NWI4" s="44"/>
      <c r="NWJ4" s="44"/>
      <c r="NWK4" s="44"/>
      <c r="NWL4" s="44"/>
      <c r="NWM4" s="44"/>
      <c r="NWN4" s="44"/>
      <c r="NWO4" s="44"/>
      <c r="NWP4" s="44"/>
      <c r="NWQ4" s="44"/>
      <c r="NWR4" s="44"/>
      <c r="NWS4" s="44"/>
      <c r="NWT4" s="44"/>
      <c r="NWU4" s="44"/>
      <c r="NWV4" s="44"/>
      <c r="NWW4" s="44"/>
      <c r="NWX4" s="44"/>
      <c r="NWY4" s="44"/>
      <c r="NWZ4" s="44"/>
      <c r="NXA4" s="44"/>
      <c r="NXB4" s="44"/>
      <c r="NXC4" s="44"/>
      <c r="NXD4" s="44"/>
      <c r="NXE4" s="44"/>
      <c r="NXF4" s="44"/>
      <c r="NXG4" s="44"/>
      <c r="NXH4" s="44"/>
      <c r="NXI4" s="44"/>
      <c r="NXJ4" s="44"/>
      <c r="NXK4" s="44"/>
      <c r="NXL4" s="44"/>
      <c r="NXM4" s="44"/>
      <c r="NXN4" s="44"/>
      <c r="NXO4" s="44"/>
      <c r="NXP4" s="44"/>
      <c r="NXQ4" s="44"/>
      <c r="NXR4" s="44"/>
      <c r="NXS4" s="44"/>
      <c r="NXT4" s="44"/>
      <c r="NXU4" s="44"/>
      <c r="NXV4" s="44"/>
      <c r="NXW4" s="44"/>
      <c r="NXX4" s="44"/>
      <c r="NXY4" s="44"/>
      <c r="NXZ4" s="44"/>
      <c r="NYA4" s="44"/>
      <c r="NYB4" s="44"/>
      <c r="NYC4" s="44"/>
      <c r="NYD4" s="44"/>
      <c r="NYE4" s="44"/>
      <c r="NYF4" s="44"/>
      <c r="NYG4" s="44"/>
      <c r="NYH4" s="44"/>
      <c r="NYI4" s="44"/>
      <c r="NYJ4" s="44"/>
      <c r="NYK4" s="44"/>
      <c r="NYL4" s="44"/>
      <c r="NYM4" s="44"/>
      <c r="NYN4" s="44"/>
      <c r="NYO4" s="44"/>
      <c r="NYP4" s="44"/>
      <c r="NYQ4" s="44"/>
      <c r="NYR4" s="44"/>
      <c r="NYS4" s="44"/>
      <c r="NYT4" s="44"/>
      <c r="NYU4" s="44"/>
      <c r="NYV4" s="44"/>
      <c r="NYW4" s="44"/>
      <c r="NYX4" s="44"/>
      <c r="NYY4" s="44"/>
      <c r="NYZ4" s="44"/>
      <c r="NZA4" s="44"/>
      <c r="NZB4" s="44"/>
      <c r="NZC4" s="44"/>
      <c r="NZD4" s="44"/>
      <c r="NZE4" s="44"/>
      <c r="NZF4" s="44"/>
      <c r="NZG4" s="44"/>
      <c r="NZH4" s="44"/>
      <c r="NZI4" s="44"/>
      <c r="NZJ4" s="44"/>
      <c r="NZK4" s="44"/>
      <c r="NZL4" s="44"/>
      <c r="NZM4" s="44"/>
      <c r="NZN4" s="44"/>
      <c r="NZO4" s="44"/>
      <c r="NZP4" s="44"/>
      <c r="NZQ4" s="44"/>
      <c r="NZR4" s="44"/>
      <c r="NZS4" s="44"/>
      <c r="NZT4" s="44"/>
      <c r="NZU4" s="44"/>
      <c r="NZV4" s="44"/>
      <c r="NZW4" s="44"/>
      <c r="NZX4" s="44"/>
      <c r="NZY4" s="44"/>
      <c r="NZZ4" s="44"/>
      <c r="OAA4" s="44"/>
      <c r="OAB4" s="44"/>
      <c r="OAC4" s="44"/>
      <c r="OAD4" s="44"/>
      <c r="OAE4" s="44"/>
      <c r="OAF4" s="44"/>
      <c r="OAG4" s="44"/>
      <c r="OAH4" s="44"/>
      <c r="OAI4" s="44"/>
      <c r="OAJ4" s="44"/>
      <c r="OAK4" s="44"/>
      <c r="OAL4" s="44"/>
      <c r="OAM4" s="44"/>
      <c r="OAN4" s="44"/>
      <c r="OAO4" s="44"/>
      <c r="OAP4" s="44"/>
      <c r="OAQ4" s="44"/>
      <c r="OAR4" s="44"/>
      <c r="OAS4" s="44"/>
      <c r="OAT4" s="44"/>
      <c r="OAU4" s="44"/>
      <c r="OAV4" s="44"/>
      <c r="OAW4" s="44"/>
      <c r="OAX4" s="44"/>
      <c r="OAY4" s="44"/>
      <c r="OAZ4" s="44"/>
      <c r="OBA4" s="44"/>
      <c r="OBB4" s="44"/>
      <c r="OBC4" s="44"/>
      <c r="OBD4" s="44"/>
      <c r="OBE4" s="44"/>
      <c r="OBF4" s="44"/>
      <c r="OBG4" s="44"/>
      <c r="OBH4" s="44"/>
      <c r="OBI4" s="44"/>
      <c r="OBJ4" s="44"/>
      <c r="OBK4" s="44"/>
      <c r="OBL4" s="44"/>
      <c r="OBM4" s="44"/>
      <c r="OBN4" s="44"/>
      <c r="OBO4" s="44"/>
      <c r="OBP4" s="44"/>
      <c r="OBQ4" s="44"/>
      <c r="OBR4" s="44"/>
      <c r="OBS4" s="44"/>
      <c r="OBT4" s="44"/>
      <c r="OBU4" s="44"/>
      <c r="OBV4" s="44"/>
      <c r="OBW4" s="44"/>
      <c r="OBX4" s="44"/>
      <c r="OBY4" s="44"/>
      <c r="OBZ4" s="44"/>
      <c r="OCA4" s="44"/>
      <c r="OCB4" s="44"/>
      <c r="OCC4" s="44"/>
      <c r="OCD4" s="44"/>
      <c r="OCE4" s="44"/>
      <c r="OCF4" s="44"/>
      <c r="OCG4" s="44"/>
      <c r="OCH4" s="44"/>
      <c r="OCI4" s="44"/>
      <c r="OCJ4" s="44"/>
      <c r="OCK4" s="44"/>
      <c r="OCL4" s="44"/>
      <c r="OCM4" s="44"/>
      <c r="OCN4" s="44"/>
      <c r="OCO4" s="44"/>
      <c r="OCP4" s="44"/>
      <c r="OCQ4" s="44"/>
      <c r="OCR4" s="44"/>
      <c r="OCS4" s="44"/>
      <c r="OCT4" s="44"/>
      <c r="OCU4" s="44"/>
      <c r="OCV4" s="44"/>
      <c r="OCW4" s="44"/>
      <c r="OCX4" s="44"/>
      <c r="OCY4" s="44"/>
      <c r="OCZ4" s="44"/>
      <c r="ODA4" s="44"/>
      <c r="ODB4" s="44"/>
      <c r="ODC4" s="44"/>
      <c r="ODD4" s="44"/>
      <c r="ODE4" s="44"/>
      <c r="ODF4" s="44"/>
      <c r="ODG4" s="44"/>
      <c r="ODH4" s="44"/>
      <c r="ODI4" s="44"/>
      <c r="ODJ4" s="44"/>
      <c r="ODK4" s="44"/>
      <c r="ODL4" s="44"/>
      <c r="ODM4" s="44"/>
      <c r="ODN4" s="44"/>
      <c r="ODO4" s="44"/>
      <c r="ODP4" s="44"/>
      <c r="ODQ4" s="44"/>
      <c r="ODR4" s="44"/>
      <c r="ODS4" s="44"/>
      <c r="ODT4" s="44"/>
      <c r="ODU4" s="44"/>
      <c r="ODV4" s="44"/>
      <c r="ODW4" s="44"/>
      <c r="ODX4" s="44"/>
      <c r="ODY4" s="44"/>
      <c r="ODZ4" s="44"/>
      <c r="OEA4" s="44"/>
      <c r="OEB4" s="44"/>
      <c r="OEC4" s="44"/>
      <c r="OED4" s="44"/>
      <c r="OEE4" s="44"/>
      <c r="OEF4" s="44"/>
      <c r="OEG4" s="44"/>
      <c r="OEH4" s="44"/>
      <c r="OEI4" s="44"/>
      <c r="OEJ4" s="44"/>
      <c r="OEK4" s="44"/>
      <c r="OEL4" s="44"/>
      <c r="OEM4" s="44"/>
      <c r="OEN4" s="44"/>
      <c r="OEO4" s="44"/>
      <c r="OEP4" s="44"/>
      <c r="OEQ4" s="44"/>
      <c r="OER4" s="44"/>
      <c r="OES4" s="44"/>
      <c r="OET4" s="44"/>
      <c r="OEU4" s="44"/>
      <c r="OEV4" s="44"/>
      <c r="OEW4" s="44"/>
      <c r="OEX4" s="44"/>
      <c r="OEY4" s="44"/>
      <c r="OEZ4" s="44"/>
      <c r="OFA4" s="44"/>
      <c r="OFB4" s="44"/>
      <c r="OFC4" s="44"/>
      <c r="OFD4" s="44"/>
      <c r="OFE4" s="44"/>
      <c r="OFF4" s="44"/>
      <c r="OFG4" s="44"/>
      <c r="OFH4" s="44"/>
      <c r="OFI4" s="44"/>
      <c r="OFJ4" s="44"/>
      <c r="OFK4" s="44"/>
      <c r="OFL4" s="44"/>
      <c r="OFM4" s="44"/>
      <c r="OFN4" s="44"/>
      <c r="OFO4" s="44"/>
      <c r="OFP4" s="44"/>
      <c r="OFQ4" s="44"/>
      <c r="OFR4" s="44"/>
      <c r="OFS4" s="44"/>
      <c r="OFT4" s="44"/>
      <c r="OFU4" s="44"/>
      <c r="OFV4" s="44"/>
      <c r="OFW4" s="44"/>
      <c r="OFX4" s="44"/>
      <c r="OFY4" s="44"/>
      <c r="OFZ4" s="44"/>
      <c r="OGA4" s="44"/>
      <c r="OGB4" s="44"/>
      <c r="OGC4" s="44"/>
      <c r="OGD4" s="44"/>
      <c r="OGE4" s="44"/>
      <c r="OGF4" s="44"/>
      <c r="OGG4" s="44"/>
      <c r="OGH4" s="44"/>
      <c r="OGI4" s="44"/>
      <c r="OGJ4" s="44"/>
      <c r="OGK4" s="44"/>
      <c r="OGL4" s="44"/>
      <c r="OGM4" s="44"/>
      <c r="OGN4" s="44"/>
      <c r="OGO4" s="44"/>
      <c r="OGP4" s="44"/>
      <c r="OGQ4" s="44"/>
      <c r="OGR4" s="44"/>
      <c r="OGS4" s="44"/>
      <c r="OGT4" s="44"/>
      <c r="OGU4" s="44"/>
      <c r="OGV4" s="44"/>
      <c r="OGW4" s="44"/>
      <c r="OGX4" s="44"/>
      <c r="OGY4" s="44"/>
      <c r="OGZ4" s="44"/>
      <c r="OHA4" s="44"/>
      <c r="OHB4" s="44"/>
      <c r="OHC4" s="44"/>
      <c r="OHD4" s="44"/>
      <c r="OHE4" s="44"/>
      <c r="OHF4" s="44"/>
      <c r="OHG4" s="44"/>
      <c r="OHH4" s="44"/>
      <c r="OHI4" s="44"/>
      <c r="OHJ4" s="44"/>
      <c r="OHK4" s="44"/>
      <c r="OHL4" s="44"/>
      <c r="OHM4" s="44"/>
      <c r="OHN4" s="44"/>
      <c r="OHO4" s="44"/>
      <c r="OHP4" s="44"/>
      <c r="OHQ4" s="44"/>
      <c r="OHR4" s="44"/>
      <c r="OHS4" s="44"/>
      <c r="OHT4" s="44"/>
      <c r="OHU4" s="44"/>
      <c r="OHV4" s="44"/>
      <c r="OHW4" s="44"/>
      <c r="OHX4" s="44"/>
      <c r="OHY4" s="44"/>
      <c r="OHZ4" s="44"/>
      <c r="OIA4" s="44"/>
      <c r="OIB4" s="44"/>
      <c r="OIC4" s="44"/>
      <c r="OID4" s="44"/>
      <c r="OIE4" s="44"/>
      <c r="OIF4" s="44"/>
      <c r="OIG4" s="44"/>
      <c r="OIH4" s="44"/>
      <c r="OII4" s="44"/>
      <c r="OIJ4" s="44"/>
      <c r="OIK4" s="44"/>
      <c r="OIL4" s="44"/>
      <c r="OIM4" s="44"/>
      <c r="OIN4" s="44"/>
      <c r="OIO4" s="44"/>
      <c r="OIP4" s="44"/>
      <c r="OIQ4" s="44"/>
      <c r="OIR4" s="44"/>
      <c r="OIS4" s="44"/>
      <c r="OIT4" s="44"/>
      <c r="OIU4" s="44"/>
      <c r="OIV4" s="44"/>
      <c r="OIW4" s="44"/>
      <c r="OIX4" s="44"/>
      <c r="OIY4" s="44"/>
      <c r="OIZ4" s="44"/>
      <c r="OJA4" s="44"/>
      <c r="OJB4" s="44"/>
      <c r="OJC4" s="44"/>
      <c r="OJD4" s="44"/>
      <c r="OJE4" s="44"/>
      <c r="OJF4" s="44"/>
      <c r="OJG4" s="44"/>
      <c r="OJH4" s="44"/>
      <c r="OJI4" s="44"/>
      <c r="OJJ4" s="44"/>
      <c r="OJK4" s="44"/>
      <c r="OJL4" s="44"/>
      <c r="OJM4" s="44"/>
      <c r="OJN4" s="44"/>
      <c r="OJO4" s="44"/>
      <c r="OJP4" s="44"/>
      <c r="OJQ4" s="44"/>
      <c r="OJR4" s="44"/>
      <c r="OJS4" s="44"/>
      <c r="OJT4" s="44"/>
      <c r="OJU4" s="44"/>
      <c r="OJV4" s="44"/>
      <c r="OJW4" s="44"/>
      <c r="OJX4" s="44"/>
      <c r="OJY4" s="44"/>
      <c r="OJZ4" s="44"/>
      <c r="OKA4" s="44"/>
      <c r="OKB4" s="44"/>
      <c r="OKC4" s="44"/>
      <c r="OKD4" s="44"/>
      <c r="OKE4" s="44"/>
      <c r="OKF4" s="44"/>
      <c r="OKG4" s="44"/>
      <c r="OKH4" s="44"/>
      <c r="OKI4" s="44"/>
      <c r="OKJ4" s="44"/>
      <c r="OKK4" s="44"/>
      <c r="OKL4" s="44"/>
      <c r="OKM4" s="44"/>
      <c r="OKN4" s="44"/>
      <c r="OKO4" s="44"/>
      <c r="OKP4" s="44"/>
      <c r="OKQ4" s="44"/>
      <c r="OKR4" s="44"/>
      <c r="OKS4" s="44"/>
      <c r="OKT4" s="44"/>
      <c r="OKU4" s="44"/>
      <c r="OKV4" s="44"/>
      <c r="OKW4" s="44"/>
      <c r="OKX4" s="44"/>
      <c r="OKY4" s="44"/>
      <c r="OKZ4" s="44"/>
      <c r="OLA4" s="44"/>
      <c r="OLB4" s="44"/>
      <c r="OLC4" s="44"/>
      <c r="OLD4" s="44"/>
      <c r="OLE4" s="44"/>
      <c r="OLF4" s="44"/>
      <c r="OLG4" s="44"/>
      <c r="OLH4" s="44"/>
      <c r="OLI4" s="44"/>
      <c r="OLJ4" s="44"/>
      <c r="OLK4" s="44"/>
      <c r="OLL4" s="44"/>
      <c r="OLM4" s="44"/>
      <c r="OLN4" s="44"/>
      <c r="OLO4" s="44"/>
      <c r="OLP4" s="44"/>
      <c r="OLQ4" s="44"/>
      <c r="OLR4" s="44"/>
      <c r="OLS4" s="44"/>
      <c r="OLT4" s="44"/>
      <c r="OLU4" s="44"/>
      <c r="OLV4" s="44"/>
      <c r="OLW4" s="44"/>
      <c r="OLX4" s="44"/>
      <c r="OLY4" s="44"/>
      <c r="OLZ4" s="44"/>
      <c r="OMA4" s="44"/>
      <c r="OMB4" s="44"/>
      <c r="OMC4" s="44"/>
      <c r="OMD4" s="44"/>
      <c r="OME4" s="44"/>
      <c r="OMF4" s="44"/>
      <c r="OMG4" s="44"/>
      <c r="OMH4" s="44"/>
      <c r="OMI4" s="44"/>
      <c r="OMJ4" s="44"/>
      <c r="OMK4" s="44"/>
      <c r="OML4" s="44"/>
      <c r="OMM4" s="44"/>
      <c r="OMN4" s="44"/>
      <c r="OMO4" s="44"/>
      <c r="OMP4" s="44"/>
      <c r="OMQ4" s="44"/>
      <c r="OMR4" s="44"/>
      <c r="OMS4" s="44"/>
      <c r="OMT4" s="44"/>
      <c r="OMU4" s="44"/>
      <c r="OMV4" s="44"/>
      <c r="OMW4" s="44"/>
      <c r="OMX4" s="44"/>
      <c r="OMY4" s="44"/>
      <c r="OMZ4" s="44"/>
      <c r="ONA4" s="44"/>
      <c r="ONB4" s="44"/>
      <c r="ONC4" s="44"/>
      <c r="OND4" s="44"/>
      <c r="ONE4" s="44"/>
      <c r="ONF4" s="44"/>
      <c r="ONG4" s="44"/>
      <c r="ONH4" s="44"/>
      <c r="ONI4" s="44"/>
      <c r="ONJ4" s="44"/>
      <c r="ONK4" s="44"/>
      <c r="ONL4" s="44"/>
      <c r="ONM4" s="44"/>
      <c r="ONN4" s="44"/>
      <c r="ONO4" s="44"/>
      <c r="ONP4" s="44"/>
      <c r="ONQ4" s="44"/>
      <c r="ONR4" s="44"/>
      <c r="ONS4" s="44"/>
      <c r="ONT4" s="44"/>
      <c r="ONU4" s="44"/>
      <c r="ONV4" s="44"/>
      <c r="ONW4" s="44"/>
      <c r="ONX4" s="44"/>
      <c r="ONY4" s="44"/>
      <c r="ONZ4" s="44"/>
      <c r="OOA4" s="44"/>
      <c r="OOB4" s="44"/>
      <c r="OOC4" s="44"/>
      <c r="OOD4" s="44"/>
      <c r="OOE4" s="44"/>
      <c r="OOF4" s="44"/>
      <c r="OOG4" s="44"/>
      <c r="OOH4" s="44"/>
      <c r="OOI4" s="44"/>
      <c r="OOJ4" s="44"/>
      <c r="OOK4" s="44"/>
      <c r="OOL4" s="44"/>
      <c r="OOM4" s="44"/>
      <c r="OON4" s="44"/>
      <c r="OOO4" s="44"/>
      <c r="OOP4" s="44"/>
      <c r="OOQ4" s="44"/>
      <c r="OOR4" s="44"/>
      <c r="OOS4" s="44"/>
      <c r="OOT4" s="44"/>
      <c r="OOU4" s="44"/>
      <c r="OOV4" s="44"/>
      <c r="OOW4" s="44"/>
      <c r="OOX4" s="44"/>
      <c r="OOY4" s="44"/>
      <c r="OOZ4" s="44"/>
      <c r="OPA4" s="44"/>
      <c r="OPB4" s="44"/>
      <c r="OPC4" s="44"/>
      <c r="OPD4" s="44"/>
      <c r="OPE4" s="44"/>
      <c r="OPF4" s="44"/>
      <c r="OPG4" s="44"/>
      <c r="OPH4" s="44"/>
      <c r="OPI4" s="44"/>
      <c r="OPJ4" s="44"/>
      <c r="OPK4" s="44"/>
      <c r="OPL4" s="44"/>
      <c r="OPM4" s="44"/>
      <c r="OPN4" s="44"/>
      <c r="OPO4" s="44"/>
      <c r="OPP4" s="44"/>
      <c r="OPQ4" s="44"/>
      <c r="OPR4" s="44"/>
      <c r="OPS4" s="44"/>
      <c r="OPT4" s="44"/>
      <c r="OPU4" s="44"/>
      <c r="OPV4" s="44"/>
      <c r="OPW4" s="44"/>
      <c r="OPX4" s="44"/>
      <c r="OPY4" s="44"/>
      <c r="OPZ4" s="44"/>
      <c r="OQA4" s="44"/>
      <c r="OQB4" s="44"/>
      <c r="OQC4" s="44"/>
      <c r="OQD4" s="44"/>
      <c r="OQE4" s="44"/>
      <c r="OQF4" s="44"/>
      <c r="OQG4" s="44"/>
      <c r="OQH4" s="44"/>
      <c r="OQI4" s="44"/>
      <c r="OQJ4" s="44"/>
      <c r="OQK4" s="44"/>
      <c r="OQL4" s="44"/>
      <c r="OQM4" s="44"/>
      <c r="OQN4" s="44"/>
      <c r="OQO4" s="44"/>
      <c r="OQP4" s="44"/>
      <c r="OQQ4" s="44"/>
      <c r="OQR4" s="44"/>
      <c r="OQS4" s="44"/>
      <c r="OQT4" s="44"/>
      <c r="OQU4" s="44"/>
      <c r="OQV4" s="44"/>
      <c r="OQW4" s="44"/>
      <c r="OQX4" s="44"/>
      <c r="OQY4" s="44"/>
      <c r="OQZ4" s="44"/>
      <c r="ORA4" s="44"/>
      <c r="ORB4" s="44"/>
      <c r="ORC4" s="44"/>
      <c r="ORD4" s="44"/>
      <c r="ORE4" s="44"/>
      <c r="ORF4" s="44"/>
      <c r="ORG4" s="44"/>
      <c r="ORH4" s="44"/>
      <c r="ORI4" s="44"/>
      <c r="ORJ4" s="44"/>
      <c r="ORK4" s="44"/>
      <c r="ORL4" s="44"/>
      <c r="ORM4" s="44"/>
      <c r="ORN4" s="44"/>
      <c r="ORO4" s="44"/>
      <c r="ORP4" s="44"/>
      <c r="ORQ4" s="44"/>
      <c r="ORR4" s="44"/>
      <c r="ORS4" s="44"/>
      <c r="ORT4" s="44"/>
      <c r="ORU4" s="44"/>
      <c r="ORV4" s="44"/>
      <c r="ORW4" s="44"/>
      <c r="ORX4" s="44"/>
      <c r="ORY4" s="44"/>
      <c r="ORZ4" s="44"/>
      <c r="OSA4" s="44"/>
      <c r="OSB4" s="44"/>
      <c r="OSC4" s="44"/>
      <c r="OSD4" s="44"/>
      <c r="OSE4" s="44"/>
      <c r="OSF4" s="44"/>
      <c r="OSG4" s="44"/>
      <c r="OSH4" s="44"/>
      <c r="OSI4" s="44"/>
      <c r="OSJ4" s="44"/>
      <c r="OSK4" s="44"/>
      <c r="OSL4" s="44"/>
      <c r="OSM4" s="44"/>
      <c r="OSN4" s="44"/>
      <c r="OSO4" s="44"/>
      <c r="OSP4" s="44"/>
      <c r="OSQ4" s="44"/>
      <c r="OSR4" s="44"/>
      <c r="OSS4" s="44"/>
      <c r="OST4" s="44"/>
      <c r="OSU4" s="44"/>
      <c r="OSV4" s="44"/>
      <c r="OSW4" s="44"/>
      <c r="OSX4" s="44"/>
      <c r="OSY4" s="44"/>
      <c r="OSZ4" s="44"/>
      <c r="OTA4" s="44"/>
      <c r="OTB4" s="44"/>
      <c r="OTC4" s="44"/>
      <c r="OTD4" s="44"/>
      <c r="OTE4" s="44"/>
      <c r="OTF4" s="44"/>
      <c r="OTG4" s="44"/>
      <c r="OTH4" s="44"/>
      <c r="OTI4" s="44"/>
      <c r="OTJ4" s="44"/>
      <c r="OTK4" s="44"/>
      <c r="OTL4" s="44"/>
      <c r="OTM4" s="44"/>
      <c r="OTN4" s="44"/>
      <c r="OTO4" s="44"/>
      <c r="OTP4" s="44"/>
      <c r="OTQ4" s="44"/>
      <c r="OTR4" s="44"/>
      <c r="OTS4" s="44"/>
      <c r="OTT4" s="44"/>
      <c r="OTU4" s="44"/>
      <c r="OTV4" s="44"/>
      <c r="OTW4" s="44"/>
      <c r="OTX4" s="44"/>
      <c r="OTY4" s="44"/>
      <c r="OTZ4" s="44"/>
      <c r="OUA4" s="44"/>
      <c r="OUB4" s="44"/>
      <c r="OUC4" s="44"/>
      <c r="OUD4" s="44"/>
      <c r="OUE4" s="44"/>
      <c r="OUF4" s="44"/>
      <c r="OUG4" s="44"/>
      <c r="OUH4" s="44"/>
      <c r="OUI4" s="44"/>
      <c r="OUJ4" s="44"/>
      <c r="OUK4" s="44"/>
      <c r="OUL4" s="44"/>
      <c r="OUM4" s="44"/>
      <c r="OUN4" s="44"/>
      <c r="OUO4" s="44"/>
      <c r="OUP4" s="44"/>
      <c r="OUQ4" s="44"/>
      <c r="OUR4" s="44"/>
      <c r="OUS4" s="44"/>
      <c r="OUT4" s="44"/>
      <c r="OUU4" s="44"/>
      <c r="OUV4" s="44"/>
      <c r="OUW4" s="44"/>
      <c r="OUX4" s="44"/>
      <c r="OUY4" s="44"/>
      <c r="OUZ4" s="44"/>
      <c r="OVA4" s="44"/>
      <c r="OVB4" s="44"/>
      <c r="OVC4" s="44"/>
      <c r="OVD4" s="44"/>
      <c r="OVE4" s="44"/>
      <c r="OVF4" s="44"/>
      <c r="OVG4" s="44"/>
      <c r="OVH4" s="44"/>
      <c r="OVI4" s="44"/>
      <c r="OVJ4" s="44"/>
      <c r="OVK4" s="44"/>
      <c r="OVL4" s="44"/>
      <c r="OVM4" s="44"/>
      <c r="OVN4" s="44"/>
      <c r="OVO4" s="44"/>
      <c r="OVP4" s="44"/>
      <c r="OVQ4" s="44"/>
      <c r="OVR4" s="44"/>
      <c r="OVS4" s="44"/>
      <c r="OVT4" s="44"/>
      <c r="OVU4" s="44"/>
      <c r="OVV4" s="44"/>
      <c r="OVW4" s="44"/>
      <c r="OVX4" s="44"/>
      <c r="OVY4" s="44"/>
      <c r="OVZ4" s="44"/>
      <c r="OWA4" s="44"/>
      <c r="OWB4" s="44"/>
      <c r="OWC4" s="44"/>
      <c r="OWD4" s="44"/>
      <c r="OWE4" s="44"/>
      <c r="OWF4" s="44"/>
      <c r="OWG4" s="44"/>
      <c r="OWH4" s="44"/>
      <c r="OWI4" s="44"/>
      <c r="OWJ4" s="44"/>
      <c r="OWK4" s="44"/>
      <c r="OWL4" s="44"/>
      <c r="OWM4" s="44"/>
      <c r="OWN4" s="44"/>
      <c r="OWO4" s="44"/>
      <c r="OWP4" s="44"/>
      <c r="OWQ4" s="44"/>
      <c r="OWR4" s="44"/>
      <c r="OWS4" s="44"/>
      <c r="OWT4" s="44"/>
      <c r="OWU4" s="44"/>
      <c r="OWV4" s="44"/>
      <c r="OWW4" s="44"/>
      <c r="OWX4" s="44"/>
      <c r="OWY4" s="44"/>
      <c r="OWZ4" s="44"/>
      <c r="OXA4" s="44"/>
      <c r="OXB4" s="44"/>
      <c r="OXC4" s="44"/>
      <c r="OXD4" s="44"/>
      <c r="OXE4" s="44"/>
      <c r="OXF4" s="44"/>
      <c r="OXG4" s="44"/>
      <c r="OXH4" s="44"/>
      <c r="OXI4" s="44"/>
      <c r="OXJ4" s="44"/>
      <c r="OXK4" s="44"/>
      <c r="OXL4" s="44"/>
      <c r="OXM4" s="44"/>
      <c r="OXN4" s="44"/>
      <c r="OXO4" s="44"/>
      <c r="OXP4" s="44"/>
      <c r="OXQ4" s="44"/>
      <c r="OXR4" s="44"/>
      <c r="OXS4" s="44"/>
      <c r="OXT4" s="44"/>
      <c r="OXU4" s="44"/>
      <c r="OXV4" s="44"/>
      <c r="OXW4" s="44"/>
      <c r="OXX4" s="44"/>
      <c r="OXY4" s="44"/>
      <c r="OXZ4" s="44"/>
      <c r="OYA4" s="44"/>
      <c r="OYB4" s="44"/>
      <c r="OYC4" s="44"/>
      <c r="OYD4" s="44"/>
      <c r="OYE4" s="44"/>
      <c r="OYF4" s="44"/>
      <c r="OYG4" s="44"/>
      <c r="OYH4" s="44"/>
      <c r="OYI4" s="44"/>
      <c r="OYJ4" s="44"/>
      <c r="OYK4" s="44"/>
      <c r="OYL4" s="44"/>
      <c r="OYM4" s="44"/>
      <c r="OYN4" s="44"/>
      <c r="OYO4" s="44"/>
      <c r="OYP4" s="44"/>
      <c r="OYQ4" s="44"/>
      <c r="OYR4" s="44"/>
      <c r="OYS4" s="44"/>
      <c r="OYT4" s="44"/>
      <c r="OYU4" s="44"/>
      <c r="OYV4" s="44"/>
      <c r="OYW4" s="44"/>
      <c r="OYX4" s="44"/>
      <c r="OYY4" s="44"/>
      <c r="OYZ4" s="44"/>
      <c r="OZA4" s="44"/>
      <c r="OZB4" s="44"/>
      <c r="OZC4" s="44"/>
      <c r="OZD4" s="44"/>
      <c r="OZE4" s="44"/>
      <c r="OZF4" s="44"/>
      <c r="OZG4" s="44"/>
      <c r="OZH4" s="44"/>
      <c r="OZI4" s="44"/>
      <c r="OZJ4" s="44"/>
      <c r="OZK4" s="44"/>
      <c r="OZL4" s="44"/>
      <c r="OZM4" s="44"/>
      <c r="OZN4" s="44"/>
      <c r="OZO4" s="44"/>
      <c r="OZP4" s="44"/>
      <c r="OZQ4" s="44"/>
      <c r="OZR4" s="44"/>
      <c r="OZS4" s="44"/>
      <c r="OZT4" s="44"/>
      <c r="OZU4" s="44"/>
      <c r="OZV4" s="44"/>
      <c r="OZW4" s="44"/>
      <c r="OZX4" s="44"/>
      <c r="OZY4" s="44"/>
      <c r="OZZ4" s="44"/>
      <c r="PAA4" s="44"/>
      <c r="PAB4" s="44"/>
      <c r="PAC4" s="44"/>
      <c r="PAD4" s="44"/>
      <c r="PAE4" s="44"/>
      <c r="PAF4" s="44"/>
      <c r="PAG4" s="44"/>
      <c r="PAH4" s="44"/>
      <c r="PAI4" s="44"/>
      <c r="PAJ4" s="44"/>
      <c r="PAK4" s="44"/>
      <c r="PAL4" s="44"/>
      <c r="PAM4" s="44"/>
      <c r="PAN4" s="44"/>
      <c r="PAO4" s="44"/>
      <c r="PAP4" s="44"/>
      <c r="PAQ4" s="44"/>
      <c r="PAR4" s="44"/>
      <c r="PAS4" s="44"/>
      <c r="PAT4" s="44"/>
      <c r="PAU4" s="44"/>
      <c r="PAV4" s="44"/>
      <c r="PAW4" s="44"/>
      <c r="PAX4" s="44"/>
      <c r="PAY4" s="44"/>
      <c r="PAZ4" s="44"/>
      <c r="PBA4" s="44"/>
      <c r="PBB4" s="44"/>
      <c r="PBC4" s="44"/>
      <c r="PBD4" s="44"/>
      <c r="PBE4" s="44"/>
      <c r="PBF4" s="44"/>
      <c r="PBG4" s="44"/>
      <c r="PBH4" s="44"/>
      <c r="PBI4" s="44"/>
      <c r="PBJ4" s="44"/>
      <c r="PBK4" s="44"/>
      <c r="PBL4" s="44"/>
      <c r="PBM4" s="44"/>
      <c r="PBN4" s="44"/>
      <c r="PBO4" s="44"/>
      <c r="PBP4" s="44"/>
      <c r="PBQ4" s="44"/>
      <c r="PBR4" s="44"/>
      <c r="PBS4" s="44"/>
      <c r="PBT4" s="44"/>
      <c r="PBU4" s="44"/>
      <c r="PBV4" s="44"/>
      <c r="PBW4" s="44"/>
      <c r="PBX4" s="44"/>
      <c r="PBY4" s="44"/>
      <c r="PBZ4" s="44"/>
      <c r="PCA4" s="44"/>
      <c r="PCB4" s="44"/>
      <c r="PCC4" s="44"/>
      <c r="PCD4" s="44"/>
      <c r="PCE4" s="44"/>
      <c r="PCF4" s="44"/>
      <c r="PCG4" s="44"/>
      <c r="PCH4" s="44"/>
      <c r="PCI4" s="44"/>
      <c r="PCJ4" s="44"/>
      <c r="PCK4" s="44"/>
      <c r="PCL4" s="44"/>
      <c r="PCM4" s="44"/>
      <c r="PCN4" s="44"/>
      <c r="PCO4" s="44"/>
      <c r="PCP4" s="44"/>
      <c r="PCQ4" s="44"/>
      <c r="PCR4" s="44"/>
      <c r="PCS4" s="44"/>
      <c r="PCT4" s="44"/>
      <c r="PCU4" s="44"/>
      <c r="PCV4" s="44"/>
      <c r="PCW4" s="44"/>
      <c r="PCX4" s="44"/>
      <c r="PCY4" s="44"/>
      <c r="PCZ4" s="44"/>
      <c r="PDA4" s="44"/>
      <c r="PDB4" s="44"/>
      <c r="PDC4" s="44"/>
      <c r="PDD4" s="44"/>
      <c r="PDE4" s="44"/>
      <c r="PDF4" s="44"/>
      <c r="PDG4" s="44"/>
      <c r="PDH4" s="44"/>
      <c r="PDI4" s="44"/>
      <c r="PDJ4" s="44"/>
      <c r="PDK4" s="44"/>
      <c r="PDL4" s="44"/>
      <c r="PDM4" s="44"/>
      <c r="PDN4" s="44"/>
      <c r="PDO4" s="44"/>
      <c r="PDP4" s="44"/>
      <c r="PDQ4" s="44"/>
      <c r="PDR4" s="44"/>
      <c r="PDS4" s="44"/>
      <c r="PDT4" s="44"/>
      <c r="PDU4" s="44"/>
      <c r="PDV4" s="44"/>
      <c r="PDW4" s="44"/>
      <c r="PDX4" s="44"/>
      <c r="PDY4" s="44"/>
      <c r="PDZ4" s="44"/>
      <c r="PEA4" s="44"/>
      <c r="PEB4" s="44"/>
      <c r="PEC4" s="44"/>
      <c r="PED4" s="44"/>
      <c r="PEE4" s="44"/>
      <c r="PEF4" s="44"/>
      <c r="PEG4" s="44"/>
      <c r="PEH4" s="44"/>
      <c r="PEI4" s="44"/>
      <c r="PEJ4" s="44"/>
      <c r="PEK4" s="44"/>
      <c r="PEL4" s="44"/>
      <c r="PEM4" s="44"/>
      <c r="PEN4" s="44"/>
      <c r="PEO4" s="44"/>
      <c r="PEP4" s="44"/>
      <c r="PEQ4" s="44"/>
      <c r="PER4" s="44"/>
      <c r="PES4" s="44"/>
      <c r="PET4" s="44"/>
      <c r="PEU4" s="44"/>
      <c r="PEV4" s="44"/>
      <c r="PEW4" s="44"/>
      <c r="PEX4" s="44"/>
      <c r="PEY4" s="44"/>
      <c r="PEZ4" s="44"/>
      <c r="PFA4" s="44"/>
      <c r="PFB4" s="44"/>
      <c r="PFC4" s="44"/>
      <c r="PFD4" s="44"/>
      <c r="PFE4" s="44"/>
      <c r="PFF4" s="44"/>
      <c r="PFG4" s="44"/>
      <c r="PFH4" s="44"/>
      <c r="PFI4" s="44"/>
      <c r="PFJ4" s="44"/>
      <c r="PFK4" s="44"/>
      <c r="PFL4" s="44"/>
      <c r="PFM4" s="44"/>
      <c r="PFN4" s="44"/>
      <c r="PFO4" s="44"/>
      <c r="PFP4" s="44"/>
      <c r="PFQ4" s="44"/>
      <c r="PFR4" s="44"/>
      <c r="PFS4" s="44"/>
      <c r="PFT4" s="44"/>
      <c r="PFU4" s="44"/>
      <c r="PFV4" s="44"/>
      <c r="PFW4" s="44"/>
      <c r="PFX4" s="44"/>
      <c r="PFY4" s="44"/>
      <c r="PFZ4" s="44"/>
      <c r="PGA4" s="44"/>
      <c r="PGB4" s="44"/>
      <c r="PGC4" s="44"/>
      <c r="PGD4" s="44"/>
      <c r="PGE4" s="44"/>
      <c r="PGF4" s="44"/>
      <c r="PGG4" s="44"/>
      <c r="PGH4" s="44"/>
      <c r="PGI4" s="44"/>
      <c r="PGJ4" s="44"/>
      <c r="PGK4" s="44"/>
      <c r="PGL4" s="44"/>
      <c r="PGM4" s="44"/>
      <c r="PGN4" s="44"/>
      <c r="PGO4" s="44"/>
      <c r="PGP4" s="44"/>
      <c r="PGQ4" s="44"/>
      <c r="PGR4" s="44"/>
      <c r="PGS4" s="44"/>
      <c r="PGT4" s="44"/>
      <c r="PGU4" s="44"/>
      <c r="PGV4" s="44"/>
      <c r="PGW4" s="44"/>
      <c r="PGX4" s="44"/>
      <c r="PGY4" s="44"/>
      <c r="PGZ4" s="44"/>
      <c r="PHA4" s="44"/>
      <c r="PHB4" s="44"/>
      <c r="PHC4" s="44"/>
      <c r="PHD4" s="44"/>
      <c r="PHE4" s="44"/>
      <c r="PHF4" s="44"/>
      <c r="PHG4" s="44"/>
      <c r="PHH4" s="44"/>
      <c r="PHI4" s="44"/>
      <c r="PHJ4" s="44"/>
      <c r="PHK4" s="44"/>
      <c r="PHL4" s="44"/>
      <c r="PHM4" s="44"/>
      <c r="PHN4" s="44"/>
      <c r="PHO4" s="44"/>
      <c r="PHP4" s="44"/>
      <c r="PHQ4" s="44"/>
      <c r="PHR4" s="44"/>
      <c r="PHS4" s="44"/>
      <c r="PHT4" s="44"/>
      <c r="PHU4" s="44"/>
      <c r="PHV4" s="44"/>
      <c r="PHW4" s="44"/>
      <c r="PHX4" s="44"/>
      <c r="PHY4" s="44"/>
      <c r="PHZ4" s="44"/>
      <c r="PIA4" s="44"/>
      <c r="PIB4" s="44"/>
      <c r="PIC4" s="44"/>
      <c r="PID4" s="44"/>
      <c r="PIE4" s="44"/>
      <c r="PIF4" s="44"/>
      <c r="PIG4" s="44"/>
      <c r="PIH4" s="44"/>
      <c r="PII4" s="44"/>
      <c r="PIJ4" s="44"/>
      <c r="PIK4" s="44"/>
      <c r="PIL4" s="44"/>
      <c r="PIM4" s="44"/>
      <c r="PIN4" s="44"/>
      <c r="PIO4" s="44"/>
      <c r="PIP4" s="44"/>
      <c r="PIQ4" s="44"/>
      <c r="PIR4" s="44"/>
      <c r="PIS4" s="44"/>
      <c r="PIT4" s="44"/>
      <c r="PIU4" s="44"/>
      <c r="PIV4" s="44"/>
      <c r="PIW4" s="44"/>
      <c r="PIX4" s="44"/>
      <c r="PIY4" s="44"/>
      <c r="PIZ4" s="44"/>
      <c r="PJA4" s="44"/>
      <c r="PJB4" s="44"/>
      <c r="PJC4" s="44"/>
      <c r="PJD4" s="44"/>
      <c r="PJE4" s="44"/>
      <c r="PJF4" s="44"/>
      <c r="PJG4" s="44"/>
      <c r="PJH4" s="44"/>
      <c r="PJI4" s="44"/>
      <c r="PJJ4" s="44"/>
      <c r="PJK4" s="44"/>
      <c r="PJL4" s="44"/>
      <c r="PJM4" s="44"/>
      <c r="PJN4" s="44"/>
      <c r="PJO4" s="44"/>
      <c r="PJP4" s="44"/>
      <c r="PJQ4" s="44"/>
      <c r="PJR4" s="44"/>
      <c r="PJS4" s="44"/>
      <c r="PJT4" s="44"/>
      <c r="PJU4" s="44"/>
      <c r="PJV4" s="44"/>
      <c r="PJW4" s="44"/>
      <c r="PJX4" s="44"/>
      <c r="PJY4" s="44"/>
      <c r="PJZ4" s="44"/>
      <c r="PKA4" s="44"/>
      <c r="PKB4" s="44"/>
      <c r="PKC4" s="44"/>
      <c r="PKD4" s="44"/>
      <c r="PKE4" s="44"/>
      <c r="PKF4" s="44"/>
      <c r="PKG4" s="44"/>
      <c r="PKH4" s="44"/>
      <c r="PKI4" s="44"/>
      <c r="PKJ4" s="44"/>
      <c r="PKK4" s="44"/>
      <c r="PKL4" s="44"/>
      <c r="PKM4" s="44"/>
      <c r="PKN4" s="44"/>
      <c r="PKO4" s="44"/>
      <c r="PKP4" s="44"/>
      <c r="PKQ4" s="44"/>
      <c r="PKR4" s="44"/>
      <c r="PKS4" s="44"/>
      <c r="PKT4" s="44"/>
      <c r="PKU4" s="44"/>
      <c r="PKV4" s="44"/>
      <c r="PKW4" s="44"/>
      <c r="PKX4" s="44"/>
      <c r="PKY4" s="44"/>
      <c r="PKZ4" s="44"/>
      <c r="PLA4" s="44"/>
      <c r="PLB4" s="44"/>
      <c r="PLC4" s="44"/>
      <c r="PLD4" s="44"/>
      <c r="PLE4" s="44"/>
      <c r="PLF4" s="44"/>
      <c r="PLG4" s="44"/>
      <c r="PLH4" s="44"/>
      <c r="PLI4" s="44"/>
      <c r="PLJ4" s="44"/>
      <c r="PLK4" s="44"/>
      <c r="PLL4" s="44"/>
      <c r="PLM4" s="44"/>
      <c r="PLN4" s="44"/>
      <c r="PLO4" s="44"/>
      <c r="PLP4" s="44"/>
      <c r="PLQ4" s="44"/>
      <c r="PLR4" s="44"/>
      <c r="PLS4" s="44"/>
      <c r="PLT4" s="44"/>
      <c r="PLU4" s="44"/>
      <c r="PLV4" s="44"/>
      <c r="PLW4" s="44"/>
      <c r="PLX4" s="44"/>
      <c r="PLY4" s="44"/>
      <c r="PLZ4" s="44"/>
      <c r="PMA4" s="44"/>
      <c r="PMB4" s="44"/>
      <c r="PMC4" s="44"/>
      <c r="PMD4" s="44"/>
      <c r="PME4" s="44"/>
      <c r="PMF4" s="44"/>
      <c r="PMG4" s="44"/>
      <c r="PMH4" s="44"/>
      <c r="PMI4" s="44"/>
      <c r="PMJ4" s="44"/>
      <c r="PMK4" s="44"/>
      <c r="PML4" s="44"/>
      <c r="PMM4" s="44"/>
      <c r="PMN4" s="44"/>
      <c r="PMO4" s="44"/>
      <c r="PMP4" s="44"/>
      <c r="PMQ4" s="44"/>
      <c r="PMR4" s="44"/>
      <c r="PMS4" s="44"/>
      <c r="PMT4" s="44"/>
      <c r="PMU4" s="44"/>
      <c r="PMV4" s="44"/>
      <c r="PMW4" s="44"/>
      <c r="PMX4" s="44"/>
      <c r="PMY4" s="44"/>
      <c r="PMZ4" s="44"/>
      <c r="PNA4" s="44"/>
      <c r="PNB4" s="44"/>
      <c r="PNC4" s="44"/>
      <c r="PND4" s="44"/>
      <c r="PNE4" s="44"/>
      <c r="PNF4" s="44"/>
      <c r="PNG4" s="44"/>
      <c r="PNH4" s="44"/>
      <c r="PNI4" s="44"/>
      <c r="PNJ4" s="44"/>
      <c r="PNK4" s="44"/>
      <c r="PNL4" s="44"/>
      <c r="PNM4" s="44"/>
      <c r="PNN4" s="44"/>
      <c r="PNO4" s="44"/>
      <c r="PNP4" s="44"/>
      <c r="PNQ4" s="44"/>
      <c r="PNR4" s="44"/>
      <c r="PNS4" s="44"/>
      <c r="PNT4" s="44"/>
      <c r="PNU4" s="44"/>
      <c r="PNV4" s="44"/>
      <c r="PNW4" s="44"/>
      <c r="PNX4" s="44"/>
      <c r="PNY4" s="44"/>
      <c r="PNZ4" s="44"/>
      <c r="POA4" s="44"/>
      <c r="POB4" s="44"/>
      <c r="POC4" s="44"/>
      <c r="POD4" s="44"/>
      <c r="POE4" s="44"/>
      <c r="POF4" s="44"/>
      <c r="POG4" s="44"/>
      <c r="POH4" s="44"/>
      <c r="POI4" s="44"/>
      <c r="POJ4" s="44"/>
      <c r="POK4" s="44"/>
      <c r="POL4" s="44"/>
      <c r="POM4" s="44"/>
      <c r="PON4" s="44"/>
      <c r="POO4" s="44"/>
      <c r="POP4" s="44"/>
      <c r="POQ4" s="44"/>
      <c r="POR4" s="44"/>
      <c r="POS4" s="44"/>
      <c r="POT4" s="44"/>
      <c r="POU4" s="44"/>
      <c r="POV4" s="44"/>
      <c r="POW4" s="44"/>
      <c r="POX4" s="44"/>
      <c r="POY4" s="44"/>
      <c r="POZ4" s="44"/>
      <c r="PPA4" s="44"/>
      <c r="PPB4" s="44"/>
      <c r="PPC4" s="44"/>
      <c r="PPD4" s="44"/>
      <c r="PPE4" s="44"/>
      <c r="PPF4" s="44"/>
      <c r="PPG4" s="44"/>
      <c r="PPH4" s="44"/>
      <c r="PPI4" s="44"/>
      <c r="PPJ4" s="44"/>
      <c r="PPK4" s="44"/>
      <c r="PPL4" s="44"/>
      <c r="PPM4" s="44"/>
      <c r="PPN4" s="44"/>
      <c r="PPO4" s="44"/>
      <c r="PPP4" s="44"/>
      <c r="PPQ4" s="44"/>
      <c r="PPR4" s="44"/>
      <c r="PPS4" s="44"/>
      <c r="PPT4" s="44"/>
      <c r="PPU4" s="44"/>
      <c r="PPV4" s="44"/>
      <c r="PPW4" s="44"/>
      <c r="PPX4" s="44"/>
      <c r="PPY4" s="44"/>
      <c r="PPZ4" s="44"/>
      <c r="PQA4" s="44"/>
      <c r="PQB4" s="44"/>
      <c r="PQC4" s="44"/>
      <c r="PQD4" s="44"/>
      <c r="PQE4" s="44"/>
      <c r="PQF4" s="44"/>
      <c r="PQG4" s="44"/>
      <c r="PQH4" s="44"/>
      <c r="PQI4" s="44"/>
      <c r="PQJ4" s="44"/>
      <c r="PQK4" s="44"/>
      <c r="PQL4" s="44"/>
      <c r="PQM4" s="44"/>
      <c r="PQN4" s="44"/>
      <c r="PQO4" s="44"/>
      <c r="PQP4" s="44"/>
      <c r="PQQ4" s="44"/>
      <c r="PQR4" s="44"/>
      <c r="PQS4" s="44"/>
      <c r="PQT4" s="44"/>
      <c r="PQU4" s="44"/>
      <c r="PQV4" s="44"/>
      <c r="PQW4" s="44"/>
      <c r="PQX4" s="44"/>
      <c r="PQY4" s="44"/>
      <c r="PQZ4" s="44"/>
      <c r="PRA4" s="44"/>
      <c r="PRB4" s="44"/>
      <c r="PRC4" s="44"/>
      <c r="PRD4" s="44"/>
      <c r="PRE4" s="44"/>
      <c r="PRF4" s="44"/>
      <c r="PRG4" s="44"/>
      <c r="PRH4" s="44"/>
      <c r="PRI4" s="44"/>
      <c r="PRJ4" s="44"/>
      <c r="PRK4" s="44"/>
      <c r="PRL4" s="44"/>
      <c r="PRM4" s="44"/>
      <c r="PRN4" s="44"/>
      <c r="PRO4" s="44"/>
      <c r="PRP4" s="44"/>
      <c r="PRQ4" s="44"/>
      <c r="PRR4" s="44"/>
      <c r="PRS4" s="44"/>
      <c r="PRT4" s="44"/>
      <c r="PRU4" s="44"/>
      <c r="PRV4" s="44"/>
      <c r="PRW4" s="44"/>
      <c r="PRX4" s="44"/>
      <c r="PRY4" s="44"/>
      <c r="PRZ4" s="44"/>
      <c r="PSA4" s="44"/>
      <c r="PSB4" s="44"/>
      <c r="PSC4" s="44"/>
      <c r="PSD4" s="44"/>
      <c r="PSE4" s="44"/>
      <c r="PSF4" s="44"/>
      <c r="PSG4" s="44"/>
      <c r="PSH4" s="44"/>
      <c r="PSI4" s="44"/>
      <c r="PSJ4" s="44"/>
      <c r="PSK4" s="44"/>
      <c r="PSL4" s="44"/>
      <c r="PSM4" s="44"/>
      <c r="PSN4" s="44"/>
      <c r="PSO4" s="44"/>
      <c r="PSP4" s="44"/>
      <c r="PSQ4" s="44"/>
      <c r="PSR4" s="44"/>
      <c r="PSS4" s="44"/>
      <c r="PST4" s="44"/>
      <c r="PSU4" s="44"/>
      <c r="PSV4" s="44"/>
      <c r="PSW4" s="44"/>
      <c r="PSX4" s="44"/>
      <c r="PSY4" s="44"/>
      <c r="PSZ4" s="44"/>
      <c r="PTA4" s="44"/>
      <c r="PTB4" s="44"/>
      <c r="PTC4" s="44"/>
      <c r="PTD4" s="44"/>
      <c r="PTE4" s="44"/>
      <c r="PTF4" s="44"/>
      <c r="PTG4" s="44"/>
      <c r="PTH4" s="44"/>
      <c r="PTI4" s="44"/>
      <c r="PTJ4" s="44"/>
      <c r="PTK4" s="44"/>
      <c r="PTL4" s="44"/>
      <c r="PTM4" s="44"/>
      <c r="PTN4" s="44"/>
      <c r="PTO4" s="44"/>
      <c r="PTP4" s="44"/>
      <c r="PTQ4" s="44"/>
      <c r="PTR4" s="44"/>
      <c r="PTS4" s="44"/>
      <c r="PTT4" s="44"/>
      <c r="PTU4" s="44"/>
      <c r="PTV4" s="44"/>
      <c r="PTW4" s="44"/>
      <c r="PTX4" s="44"/>
      <c r="PTY4" s="44"/>
      <c r="PTZ4" s="44"/>
      <c r="PUA4" s="44"/>
      <c r="PUB4" s="44"/>
      <c r="PUC4" s="44"/>
      <c r="PUD4" s="44"/>
      <c r="PUE4" s="44"/>
      <c r="PUF4" s="44"/>
      <c r="PUG4" s="44"/>
      <c r="PUH4" s="44"/>
      <c r="PUI4" s="44"/>
      <c r="PUJ4" s="44"/>
      <c r="PUK4" s="44"/>
      <c r="PUL4" s="44"/>
      <c r="PUM4" s="44"/>
      <c r="PUN4" s="44"/>
      <c r="PUO4" s="44"/>
      <c r="PUP4" s="44"/>
      <c r="PUQ4" s="44"/>
      <c r="PUR4" s="44"/>
      <c r="PUS4" s="44"/>
      <c r="PUT4" s="44"/>
      <c r="PUU4" s="44"/>
      <c r="PUV4" s="44"/>
      <c r="PUW4" s="44"/>
      <c r="PUX4" s="44"/>
      <c r="PUY4" s="44"/>
      <c r="PUZ4" s="44"/>
      <c r="PVA4" s="44"/>
      <c r="PVB4" s="44"/>
      <c r="PVC4" s="44"/>
      <c r="PVD4" s="44"/>
      <c r="PVE4" s="44"/>
      <c r="PVF4" s="44"/>
      <c r="PVG4" s="44"/>
      <c r="PVH4" s="44"/>
      <c r="PVI4" s="44"/>
      <c r="PVJ4" s="44"/>
      <c r="PVK4" s="44"/>
      <c r="PVL4" s="44"/>
      <c r="PVM4" s="44"/>
      <c r="PVN4" s="44"/>
      <c r="PVO4" s="44"/>
      <c r="PVP4" s="44"/>
      <c r="PVQ4" s="44"/>
      <c r="PVR4" s="44"/>
      <c r="PVS4" s="44"/>
      <c r="PVT4" s="44"/>
      <c r="PVU4" s="44"/>
      <c r="PVV4" s="44"/>
      <c r="PVW4" s="44"/>
      <c r="PVX4" s="44"/>
      <c r="PVY4" s="44"/>
      <c r="PVZ4" s="44"/>
      <c r="PWA4" s="44"/>
      <c r="PWB4" s="44"/>
      <c r="PWC4" s="44"/>
      <c r="PWD4" s="44"/>
      <c r="PWE4" s="44"/>
      <c r="PWF4" s="44"/>
      <c r="PWG4" s="44"/>
      <c r="PWH4" s="44"/>
      <c r="PWI4" s="44"/>
      <c r="PWJ4" s="44"/>
      <c r="PWK4" s="44"/>
      <c r="PWL4" s="44"/>
      <c r="PWM4" s="44"/>
      <c r="PWN4" s="44"/>
      <c r="PWO4" s="44"/>
      <c r="PWP4" s="44"/>
      <c r="PWQ4" s="44"/>
      <c r="PWR4" s="44"/>
      <c r="PWS4" s="44"/>
      <c r="PWT4" s="44"/>
      <c r="PWU4" s="44"/>
      <c r="PWV4" s="44"/>
      <c r="PWW4" s="44"/>
      <c r="PWX4" s="44"/>
      <c r="PWY4" s="44"/>
      <c r="PWZ4" s="44"/>
      <c r="PXA4" s="44"/>
      <c r="PXB4" s="44"/>
      <c r="PXC4" s="44"/>
      <c r="PXD4" s="44"/>
      <c r="PXE4" s="44"/>
      <c r="PXF4" s="44"/>
      <c r="PXG4" s="44"/>
      <c r="PXH4" s="44"/>
      <c r="PXI4" s="44"/>
      <c r="PXJ4" s="44"/>
      <c r="PXK4" s="44"/>
      <c r="PXL4" s="44"/>
      <c r="PXM4" s="44"/>
      <c r="PXN4" s="44"/>
      <c r="PXO4" s="44"/>
      <c r="PXP4" s="44"/>
      <c r="PXQ4" s="44"/>
      <c r="PXR4" s="44"/>
      <c r="PXS4" s="44"/>
      <c r="PXT4" s="44"/>
      <c r="PXU4" s="44"/>
      <c r="PXV4" s="44"/>
      <c r="PXW4" s="44"/>
      <c r="PXX4" s="44"/>
      <c r="PXY4" s="44"/>
      <c r="PXZ4" s="44"/>
      <c r="PYA4" s="44"/>
      <c r="PYB4" s="44"/>
      <c r="PYC4" s="44"/>
      <c r="PYD4" s="44"/>
      <c r="PYE4" s="44"/>
      <c r="PYF4" s="44"/>
      <c r="PYG4" s="44"/>
      <c r="PYH4" s="44"/>
      <c r="PYI4" s="44"/>
      <c r="PYJ4" s="44"/>
      <c r="PYK4" s="44"/>
      <c r="PYL4" s="44"/>
      <c r="PYM4" s="44"/>
      <c r="PYN4" s="44"/>
      <c r="PYO4" s="44"/>
      <c r="PYP4" s="44"/>
      <c r="PYQ4" s="44"/>
      <c r="PYR4" s="44"/>
      <c r="PYS4" s="44"/>
      <c r="PYT4" s="44"/>
      <c r="PYU4" s="44"/>
      <c r="PYV4" s="44"/>
      <c r="PYW4" s="44"/>
      <c r="PYX4" s="44"/>
      <c r="PYY4" s="44"/>
      <c r="PYZ4" s="44"/>
      <c r="PZA4" s="44"/>
      <c r="PZB4" s="44"/>
      <c r="PZC4" s="44"/>
      <c r="PZD4" s="44"/>
      <c r="PZE4" s="44"/>
      <c r="PZF4" s="44"/>
      <c r="PZG4" s="44"/>
      <c r="PZH4" s="44"/>
      <c r="PZI4" s="44"/>
      <c r="PZJ4" s="44"/>
      <c r="PZK4" s="44"/>
      <c r="PZL4" s="44"/>
      <c r="PZM4" s="44"/>
      <c r="PZN4" s="44"/>
      <c r="PZO4" s="44"/>
      <c r="PZP4" s="44"/>
      <c r="PZQ4" s="44"/>
      <c r="PZR4" s="44"/>
      <c r="PZS4" s="44"/>
      <c r="PZT4" s="44"/>
      <c r="PZU4" s="44"/>
      <c r="PZV4" s="44"/>
      <c r="PZW4" s="44"/>
      <c r="PZX4" s="44"/>
      <c r="PZY4" s="44"/>
      <c r="PZZ4" s="44"/>
      <c r="QAA4" s="44"/>
      <c r="QAB4" s="44"/>
      <c r="QAC4" s="44"/>
      <c r="QAD4" s="44"/>
      <c r="QAE4" s="44"/>
      <c r="QAF4" s="44"/>
      <c r="QAG4" s="44"/>
      <c r="QAH4" s="44"/>
      <c r="QAI4" s="44"/>
      <c r="QAJ4" s="44"/>
      <c r="QAK4" s="44"/>
      <c r="QAL4" s="44"/>
      <c r="QAM4" s="44"/>
      <c r="QAN4" s="44"/>
      <c r="QAO4" s="44"/>
      <c r="QAP4" s="44"/>
      <c r="QAQ4" s="44"/>
      <c r="QAR4" s="44"/>
      <c r="QAS4" s="44"/>
      <c r="QAT4" s="44"/>
      <c r="QAU4" s="44"/>
      <c r="QAV4" s="44"/>
      <c r="QAW4" s="44"/>
      <c r="QAX4" s="44"/>
      <c r="QAY4" s="44"/>
      <c r="QAZ4" s="44"/>
      <c r="QBA4" s="44"/>
      <c r="QBB4" s="44"/>
      <c r="QBC4" s="44"/>
      <c r="QBD4" s="44"/>
      <c r="QBE4" s="44"/>
      <c r="QBF4" s="44"/>
      <c r="QBG4" s="44"/>
      <c r="QBH4" s="44"/>
      <c r="QBI4" s="44"/>
      <c r="QBJ4" s="44"/>
      <c r="QBK4" s="44"/>
      <c r="QBL4" s="44"/>
      <c r="QBM4" s="44"/>
      <c r="QBN4" s="44"/>
      <c r="QBO4" s="44"/>
      <c r="QBP4" s="44"/>
      <c r="QBQ4" s="44"/>
      <c r="QBR4" s="44"/>
      <c r="QBS4" s="44"/>
      <c r="QBT4" s="44"/>
      <c r="QBU4" s="44"/>
      <c r="QBV4" s="44"/>
      <c r="QBW4" s="44"/>
      <c r="QBX4" s="44"/>
      <c r="QBY4" s="44"/>
      <c r="QBZ4" s="44"/>
      <c r="QCA4" s="44"/>
      <c r="QCB4" s="44"/>
      <c r="QCC4" s="44"/>
      <c r="QCD4" s="44"/>
      <c r="QCE4" s="44"/>
      <c r="QCF4" s="44"/>
      <c r="QCG4" s="44"/>
      <c r="QCH4" s="44"/>
      <c r="QCI4" s="44"/>
      <c r="QCJ4" s="44"/>
      <c r="QCK4" s="44"/>
      <c r="QCL4" s="44"/>
      <c r="QCM4" s="44"/>
      <c r="QCN4" s="44"/>
      <c r="QCO4" s="44"/>
      <c r="QCP4" s="44"/>
      <c r="QCQ4" s="44"/>
      <c r="QCR4" s="44"/>
      <c r="QCS4" s="44"/>
      <c r="QCT4" s="44"/>
      <c r="QCU4" s="44"/>
      <c r="QCV4" s="44"/>
      <c r="QCW4" s="44"/>
      <c r="QCX4" s="44"/>
      <c r="QCY4" s="44"/>
      <c r="QCZ4" s="44"/>
      <c r="QDA4" s="44"/>
      <c r="QDB4" s="44"/>
      <c r="QDC4" s="44"/>
      <c r="QDD4" s="44"/>
      <c r="QDE4" s="44"/>
      <c r="QDF4" s="44"/>
      <c r="QDG4" s="44"/>
      <c r="QDH4" s="44"/>
      <c r="QDI4" s="44"/>
      <c r="QDJ4" s="44"/>
      <c r="QDK4" s="44"/>
      <c r="QDL4" s="44"/>
      <c r="QDM4" s="44"/>
      <c r="QDN4" s="44"/>
      <c r="QDO4" s="44"/>
      <c r="QDP4" s="44"/>
      <c r="QDQ4" s="44"/>
      <c r="QDR4" s="44"/>
      <c r="QDS4" s="44"/>
      <c r="QDT4" s="44"/>
      <c r="QDU4" s="44"/>
      <c r="QDV4" s="44"/>
      <c r="QDW4" s="44"/>
      <c r="QDX4" s="44"/>
      <c r="QDY4" s="44"/>
      <c r="QDZ4" s="44"/>
      <c r="QEA4" s="44"/>
      <c r="QEB4" s="44"/>
      <c r="QEC4" s="44"/>
      <c r="QED4" s="44"/>
      <c r="QEE4" s="44"/>
      <c r="QEF4" s="44"/>
      <c r="QEG4" s="44"/>
      <c r="QEH4" s="44"/>
      <c r="QEI4" s="44"/>
      <c r="QEJ4" s="44"/>
      <c r="QEK4" s="44"/>
      <c r="QEL4" s="44"/>
      <c r="QEM4" s="44"/>
      <c r="QEN4" s="44"/>
      <c r="QEO4" s="44"/>
      <c r="QEP4" s="44"/>
      <c r="QEQ4" s="44"/>
      <c r="QER4" s="44"/>
      <c r="QES4" s="44"/>
      <c r="QET4" s="44"/>
      <c r="QEU4" s="44"/>
      <c r="QEV4" s="44"/>
      <c r="QEW4" s="44"/>
      <c r="QEX4" s="44"/>
      <c r="QEY4" s="44"/>
      <c r="QEZ4" s="44"/>
      <c r="QFA4" s="44"/>
      <c r="QFB4" s="44"/>
      <c r="QFC4" s="44"/>
      <c r="QFD4" s="44"/>
      <c r="QFE4" s="44"/>
      <c r="QFF4" s="44"/>
      <c r="QFG4" s="44"/>
      <c r="QFH4" s="44"/>
      <c r="QFI4" s="44"/>
      <c r="QFJ4" s="44"/>
      <c r="QFK4" s="44"/>
      <c r="QFL4" s="44"/>
      <c r="QFM4" s="44"/>
      <c r="QFN4" s="44"/>
      <c r="QFO4" s="44"/>
      <c r="QFP4" s="44"/>
      <c r="QFQ4" s="44"/>
      <c r="QFR4" s="44"/>
      <c r="QFS4" s="44"/>
      <c r="QFT4" s="44"/>
      <c r="QFU4" s="44"/>
      <c r="QFV4" s="44"/>
      <c r="QFW4" s="44"/>
      <c r="QFX4" s="44"/>
      <c r="QFY4" s="44"/>
      <c r="QFZ4" s="44"/>
      <c r="QGA4" s="44"/>
      <c r="QGB4" s="44"/>
      <c r="QGC4" s="44"/>
      <c r="QGD4" s="44"/>
      <c r="QGE4" s="44"/>
      <c r="QGF4" s="44"/>
      <c r="QGG4" s="44"/>
      <c r="QGH4" s="44"/>
      <c r="QGI4" s="44"/>
      <c r="QGJ4" s="44"/>
      <c r="QGK4" s="44"/>
      <c r="QGL4" s="44"/>
      <c r="QGM4" s="44"/>
      <c r="QGN4" s="44"/>
      <c r="QGO4" s="44"/>
      <c r="QGP4" s="44"/>
      <c r="QGQ4" s="44"/>
      <c r="QGR4" s="44"/>
      <c r="QGS4" s="44"/>
      <c r="QGT4" s="44"/>
      <c r="QGU4" s="44"/>
      <c r="QGV4" s="44"/>
      <c r="QGW4" s="44"/>
      <c r="QGX4" s="44"/>
      <c r="QGY4" s="44"/>
      <c r="QGZ4" s="44"/>
      <c r="QHA4" s="44"/>
      <c r="QHB4" s="44"/>
      <c r="QHC4" s="44"/>
      <c r="QHD4" s="44"/>
      <c r="QHE4" s="44"/>
      <c r="QHF4" s="44"/>
      <c r="QHG4" s="44"/>
      <c r="QHH4" s="44"/>
      <c r="QHI4" s="44"/>
      <c r="QHJ4" s="44"/>
      <c r="QHK4" s="44"/>
      <c r="QHL4" s="44"/>
      <c r="QHM4" s="44"/>
      <c r="QHN4" s="44"/>
      <c r="QHO4" s="44"/>
      <c r="QHP4" s="44"/>
      <c r="QHQ4" s="44"/>
      <c r="QHR4" s="44"/>
      <c r="QHS4" s="44"/>
      <c r="QHT4" s="44"/>
      <c r="QHU4" s="44"/>
      <c r="QHV4" s="44"/>
      <c r="QHW4" s="44"/>
      <c r="QHX4" s="44"/>
      <c r="QHY4" s="44"/>
      <c r="QHZ4" s="44"/>
      <c r="QIA4" s="44"/>
      <c r="QIB4" s="44"/>
      <c r="QIC4" s="44"/>
      <c r="QID4" s="44"/>
      <c r="QIE4" s="44"/>
      <c r="QIF4" s="44"/>
      <c r="QIG4" s="44"/>
      <c r="QIH4" s="44"/>
      <c r="QII4" s="44"/>
      <c r="QIJ4" s="44"/>
      <c r="QIK4" s="44"/>
      <c r="QIL4" s="44"/>
      <c r="QIM4" s="44"/>
      <c r="QIN4" s="44"/>
      <c r="QIO4" s="44"/>
      <c r="QIP4" s="44"/>
      <c r="QIQ4" s="44"/>
      <c r="QIR4" s="44"/>
      <c r="QIS4" s="44"/>
      <c r="QIT4" s="44"/>
      <c r="QIU4" s="44"/>
      <c r="QIV4" s="44"/>
      <c r="QIW4" s="44"/>
      <c r="QIX4" s="44"/>
      <c r="QIY4" s="44"/>
      <c r="QIZ4" s="44"/>
      <c r="QJA4" s="44"/>
      <c r="QJB4" s="44"/>
      <c r="QJC4" s="44"/>
      <c r="QJD4" s="44"/>
      <c r="QJE4" s="44"/>
      <c r="QJF4" s="44"/>
      <c r="QJG4" s="44"/>
      <c r="QJH4" s="44"/>
      <c r="QJI4" s="44"/>
      <c r="QJJ4" s="44"/>
      <c r="QJK4" s="44"/>
      <c r="QJL4" s="44"/>
      <c r="QJM4" s="44"/>
      <c r="QJN4" s="44"/>
      <c r="QJO4" s="44"/>
      <c r="QJP4" s="44"/>
      <c r="QJQ4" s="44"/>
      <c r="QJR4" s="44"/>
      <c r="QJS4" s="44"/>
      <c r="QJT4" s="44"/>
      <c r="QJU4" s="44"/>
      <c r="QJV4" s="44"/>
      <c r="QJW4" s="44"/>
      <c r="QJX4" s="44"/>
      <c r="QJY4" s="44"/>
      <c r="QJZ4" s="44"/>
      <c r="QKA4" s="44"/>
      <c r="QKB4" s="44"/>
      <c r="QKC4" s="44"/>
      <c r="QKD4" s="44"/>
      <c r="QKE4" s="44"/>
      <c r="QKF4" s="44"/>
      <c r="QKG4" s="44"/>
      <c r="QKH4" s="44"/>
      <c r="QKI4" s="44"/>
      <c r="QKJ4" s="44"/>
      <c r="QKK4" s="44"/>
      <c r="QKL4" s="44"/>
      <c r="QKM4" s="44"/>
      <c r="QKN4" s="44"/>
      <c r="QKO4" s="44"/>
      <c r="QKP4" s="44"/>
      <c r="QKQ4" s="44"/>
      <c r="QKR4" s="44"/>
      <c r="QKS4" s="44"/>
      <c r="QKT4" s="44"/>
      <c r="QKU4" s="44"/>
      <c r="QKV4" s="44"/>
      <c r="QKW4" s="44"/>
      <c r="QKX4" s="44"/>
      <c r="QKY4" s="44"/>
      <c r="QKZ4" s="44"/>
      <c r="QLA4" s="44"/>
      <c r="QLB4" s="44"/>
      <c r="QLC4" s="44"/>
      <c r="QLD4" s="44"/>
      <c r="QLE4" s="44"/>
      <c r="QLF4" s="44"/>
      <c r="QLG4" s="44"/>
      <c r="QLH4" s="44"/>
      <c r="QLI4" s="44"/>
      <c r="QLJ4" s="44"/>
      <c r="QLK4" s="44"/>
      <c r="QLL4" s="44"/>
      <c r="QLM4" s="44"/>
      <c r="QLN4" s="44"/>
      <c r="QLO4" s="44"/>
      <c r="QLP4" s="44"/>
      <c r="QLQ4" s="44"/>
      <c r="QLR4" s="44"/>
      <c r="QLS4" s="44"/>
      <c r="QLT4" s="44"/>
      <c r="QLU4" s="44"/>
      <c r="QLV4" s="44"/>
      <c r="QLW4" s="44"/>
      <c r="QLX4" s="44"/>
      <c r="QLY4" s="44"/>
      <c r="QLZ4" s="44"/>
      <c r="QMA4" s="44"/>
      <c r="QMB4" s="44"/>
      <c r="QMC4" s="44"/>
      <c r="QMD4" s="44"/>
      <c r="QME4" s="44"/>
      <c r="QMF4" s="44"/>
      <c r="QMG4" s="44"/>
      <c r="QMH4" s="44"/>
      <c r="QMI4" s="44"/>
      <c r="QMJ4" s="44"/>
      <c r="QMK4" s="44"/>
      <c r="QML4" s="44"/>
      <c r="QMM4" s="44"/>
      <c r="QMN4" s="44"/>
      <c r="QMO4" s="44"/>
      <c r="QMP4" s="44"/>
      <c r="QMQ4" s="44"/>
      <c r="QMR4" s="44"/>
      <c r="QMS4" s="44"/>
      <c r="QMT4" s="44"/>
      <c r="QMU4" s="44"/>
      <c r="QMV4" s="44"/>
      <c r="QMW4" s="44"/>
      <c r="QMX4" s="44"/>
      <c r="QMY4" s="44"/>
      <c r="QMZ4" s="44"/>
      <c r="QNA4" s="44"/>
      <c r="QNB4" s="44"/>
      <c r="QNC4" s="44"/>
      <c r="QND4" s="44"/>
      <c r="QNE4" s="44"/>
      <c r="QNF4" s="44"/>
      <c r="QNG4" s="44"/>
      <c r="QNH4" s="44"/>
      <c r="QNI4" s="44"/>
      <c r="QNJ4" s="44"/>
      <c r="QNK4" s="44"/>
      <c r="QNL4" s="44"/>
      <c r="QNM4" s="44"/>
      <c r="QNN4" s="44"/>
      <c r="QNO4" s="44"/>
      <c r="QNP4" s="44"/>
      <c r="QNQ4" s="44"/>
      <c r="QNR4" s="44"/>
      <c r="QNS4" s="44"/>
      <c r="QNT4" s="44"/>
      <c r="QNU4" s="44"/>
      <c r="QNV4" s="44"/>
      <c r="QNW4" s="44"/>
      <c r="QNX4" s="44"/>
      <c r="QNY4" s="44"/>
      <c r="QNZ4" s="44"/>
      <c r="QOA4" s="44"/>
      <c r="QOB4" s="44"/>
      <c r="QOC4" s="44"/>
      <c r="QOD4" s="44"/>
      <c r="QOE4" s="44"/>
      <c r="QOF4" s="44"/>
      <c r="QOG4" s="44"/>
      <c r="QOH4" s="44"/>
      <c r="QOI4" s="44"/>
      <c r="QOJ4" s="44"/>
      <c r="QOK4" s="44"/>
      <c r="QOL4" s="44"/>
      <c r="QOM4" s="44"/>
      <c r="QON4" s="44"/>
      <c r="QOO4" s="44"/>
      <c r="QOP4" s="44"/>
      <c r="QOQ4" s="44"/>
      <c r="QOR4" s="44"/>
      <c r="QOS4" s="44"/>
      <c r="QOT4" s="44"/>
      <c r="QOU4" s="44"/>
      <c r="QOV4" s="44"/>
      <c r="QOW4" s="44"/>
      <c r="QOX4" s="44"/>
      <c r="QOY4" s="44"/>
      <c r="QOZ4" s="44"/>
      <c r="QPA4" s="44"/>
      <c r="QPB4" s="44"/>
      <c r="QPC4" s="44"/>
      <c r="QPD4" s="44"/>
      <c r="QPE4" s="44"/>
      <c r="QPF4" s="44"/>
      <c r="QPG4" s="44"/>
      <c r="QPH4" s="44"/>
      <c r="QPI4" s="44"/>
      <c r="QPJ4" s="44"/>
      <c r="QPK4" s="44"/>
      <c r="QPL4" s="44"/>
      <c r="QPM4" s="44"/>
      <c r="QPN4" s="44"/>
      <c r="QPO4" s="44"/>
      <c r="QPP4" s="44"/>
      <c r="QPQ4" s="44"/>
      <c r="QPR4" s="44"/>
      <c r="QPS4" s="44"/>
      <c r="QPT4" s="44"/>
      <c r="QPU4" s="44"/>
      <c r="QPV4" s="44"/>
      <c r="QPW4" s="44"/>
      <c r="QPX4" s="44"/>
      <c r="QPY4" s="44"/>
      <c r="QPZ4" s="44"/>
      <c r="QQA4" s="44"/>
      <c r="QQB4" s="44"/>
      <c r="QQC4" s="44"/>
      <c r="QQD4" s="44"/>
      <c r="QQE4" s="44"/>
      <c r="QQF4" s="44"/>
      <c r="QQG4" s="44"/>
      <c r="QQH4" s="44"/>
      <c r="QQI4" s="44"/>
      <c r="QQJ4" s="44"/>
      <c r="QQK4" s="44"/>
      <c r="QQL4" s="44"/>
      <c r="QQM4" s="44"/>
      <c r="QQN4" s="44"/>
      <c r="QQO4" s="44"/>
      <c r="QQP4" s="44"/>
      <c r="QQQ4" s="44"/>
      <c r="QQR4" s="44"/>
      <c r="QQS4" s="44"/>
      <c r="QQT4" s="44"/>
      <c r="QQU4" s="44"/>
      <c r="QQV4" s="44"/>
      <c r="QQW4" s="44"/>
      <c r="QQX4" s="44"/>
      <c r="QQY4" s="44"/>
      <c r="QQZ4" s="44"/>
      <c r="QRA4" s="44"/>
      <c r="QRB4" s="44"/>
      <c r="QRC4" s="44"/>
      <c r="QRD4" s="44"/>
      <c r="QRE4" s="44"/>
      <c r="QRF4" s="44"/>
      <c r="QRG4" s="44"/>
      <c r="QRH4" s="44"/>
      <c r="QRI4" s="44"/>
      <c r="QRJ4" s="44"/>
      <c r="QRK4" s="44"/>
      <c r="QRL4" s="44"/>
      <c r="QRM4" s="44"/>
      <c r="QRN4" s="44"/>
      <c r="QRO4" s="44"/>
      <c r="QRP4" s="44"/>
      <c r="QRQ4" s="44"/>
      <c r="QRR4" s="44"/>
      <c r="QRS4" s="44"/>
      <c r="QRT4" s="44"/>
      <c r="QRU4" s="44"/>
      <c r="QRV4" s="44"/>
      <c r="QRW4" s="44"/>
      <c r="QRX4" s="44"/>
      <c r="QRY4" s="44"/>
      <c r="QRZ4" s="44"/>
      <c r="QSA4" s="44"/>
      <c r="QSB4" s="44"/>
      <c r="QSC4" s="44"/>
      <c r="QSD4" s="44"/>
      <c r="QSE4" s="44"/>
      <c r="QSF4" s="44"/>
      <c r="QSG4" s="44"/>
      <c r="QSH4" s="44"/>
      <c r="QSI4" s="44"/>
      <c r="QSJ4" s="44"/>
      <c r="QSK4" s="44"/>
      <c r="QSL4" s="44"/>
      <c r="QSM4" s="44"/>
      <c r="QSN4" s="44"/>
      <c r="QSO4" s="44"/>
      <c r="QSP4" s="44"/>
      <c r="QSQ4" s="44"/>
      <c r="QSR4" s="44"/>
      <c r="QSS4" s="44"/>
      <c r="QST4" s="44"/>
      <c r="QSU4" s="44"/>
      <c r="QSV4" s="44"/>
      <c r="QSW4" s="44"/>
      <c r="QSX4" s="44"/>
      <c r="QSY4" s="44"/>
      <c r="QSZ4" s="44"/>
      <c r="QTA4" s="44"/>
      <c r="QTB4" s="44"/>
      <c r="QTC4" s="44"/>
      <c r="QTD4" s="44"/>
      <c r="QTE4" s="44"/>
      <c r="QTF4" s="44"/>
      <c r="QTG4" s="44"/>
      <c r="QTH4" s="44"/>
      <c r="QTI4" s="44"/>
      <c r="QTJ4" s="44"/>
      <c r="QTK4" s="44"/>
      <c r="QTL4" s="44"/>
      <c r="QTM4" s="44"/>
      <c r="QTN4" s="44"/>
      <c r="QTO4" s="44"/>
      <c r="QTP4" s="44"/>
      <c r="QTQ4" s="44"/>
      <c r="QTR4" s="44"/>
      <c r="QTS4" s="44"/>
      <c r="QTT4" s="44"/>
      <c r="QTU4" s="44"/>
      <c r="QTV4" s="44"/>
      <c r="QTW4" s="44"/>
      <c r="QTX4" s="44"/>
      <c r="QTY4" s="44"/>
      <c r="QTZ4" s="44"/>
      <c r="QUA4" s="44"/>
      <c r="QUB4" s="44"/>
      <c r="QUC4" s="44"/>
      <c r="QUD4" s="44"/>
      <c r="QUE4" s="44"/>
      <c r="QUF4" s="44"/>
      <c r="QUG4" s="44"/>
      <c r="QUH4" s="44"/>
      <c r="QUI4" s="44"/>
      <c r="QUJ4" s="44"/>
      <c r="QUK4" s="44"/>
      <c r="QUL4" s="44"/>
      <c r="QUM4" s="44"/>
      <c r="QUN4" s="44"/>
      <c r="QUO4" s="44"/>
      <c r="QUP4" s="44"/>
      <c r="QUQ4" s="44"/>
      <c r="QUR4" s="44"/>
      <c r="QUS4" s="44"/>
      <c r="QUT4" s="44"/>
      <c r="QUU4" s="44"/>
      <c r="QUV4" s="44"/>
      <c r="QUW4" s="44"/>
      <c r="QUX4" s="44"/>
      <c r="QUY4" s="44"/>
      <c r="QUZ4" s="44"/>
      <c r="QVA4" s="44"/>
      <c r="QVB4" s="44"/>
      <c r="QVC4" s="44"/>
      <c r="QVD4" s="44"/>
      <c r="QVE4" s="44"/>
      <c r="QVF4" s="44"/>
      <c r="QVG4" s="44"/>
      <c r="QVH4" s="44"/>
      <c r="QVI4" s="44"/>
      <c r="QVJ4" s="44"/>
      <c r="QVK4" s="44"/>
      <c r="QVL4" s="44"/>
      <c r="QVM4" s="44"/>
      <c r="QVN4" s="44"/>
      <c r="QVO4" s="44"/>
      <c r="QVP4" s="44"/>
      <c r="QVQ4" s="44"/>
      <c r="QVR4" s="44"/>
      <c r="QVS4" s="44"/>
      <c r="QVT4" s="44"/>
      <c r="QVU4" s="44"/>
      <c r="QVV4" s="44"/>
      <c r="QVW4" s="44"/>
      <c r="QVX4" s="44"/>
      <c r="QVY4" s="44"/>
      <c r="QVZ4" s="44"/>
      <c r="QWA4" s="44"/>
      <c r="QWB4" s="44"/>
      <c r="QWC4" s="44"/>
      <c r="QWD4" s="44"/>
      <c r="QWE4" s="44"/>
      <c r="QWF4" s="44"/>
      <c r="QWG4" s="44"/>
      <c r="QWH4" s="44"/>
      <c r="QWI4" s="44"/>
      <c r="QWJ4" s="44"/>
      <c r="QWK4" s="44"/>
      <c r="QWL4" s="44"/>
      <c r="QWM4" s="44"/>
      <c r="QWN4" s="44"/>
      <c r="QWO4" s="44"/>
      <c r="QWP4" s="44"/>
      <c r="QWQ4" s="44"/>
      <c r="QWR4" s="44"/>
      <c r="QWS4" s="44"/>
      <c r="QWT4" s="44"/>
      <c r="QWU4" s="44"/>
      <c r="QWV4" s="44"/>
      <c r="QWW4" s="44"/>
      <c r="QWX4" s="44"/>
      <c r="QWY4" s="44"/>
      <c r="QWZ4" s="44"/>
      <c r="QXA4" s="44"/>
      <c r="QXB4" s="44"/>
      <c r="QXC4" s="44"/>
      <c r="QXD4" s="44"/>
      <c r="QXE4" s="44"/>
      <c r="QXF4" s="44"/>
      <c r="QXG4" s="44"/>
      <c r="QXH4" s="44"/>
      <c r="QXI4" s="44"/>
      <c r="QXJ4" s="44"/>
      <c r="QXK4" s="44"/>
      <c r="QXL4" s="44"/>
      <c r="QXM4" s="44"/>
      <c r="QXN4" s="44"/>
      <c r="QXO4" s="44"/>
      <c r="QXP4" s="44"/>
      <c r="QXQ4" s="44"/>
      <c r="QXR4" s="44"/>
      <c r="QXS4" s="44"/>
      <c r="QXT4" s="44"/>
      <c r="QXU4" s="44"/>
      <c r="QXV4" s="44"/>
      <c r="QXW4" s="44"/>
      <c r="QXX4" s="44"/>
      <c r="QXY4" s="44"/>
      <c r="QXZ4" s="44"/>
      <c r="QYA4" s="44"/>
      <c r="QYB4" s="44"/>
      <c r="QYC4" s="44"/>
      <c r="QYD4" s="44"/>
      <c r="QYE4" s="44"/>
      <c r="QYF4" s="44"/>
      <c r="QYG4" s="44"/>
      <c r="QYH4" s="44"/>
      <c r="QYI4" s="44"/>
      <c r="QYJ4" s="44"/>
      <c r="QYK4" s="44"/>
      <c r="QYL4" s="44"/>
      <c r="QYM4" s="44"/>
      <c r="QYN4" s="44"/>
      <c r="QYO4" s="44"/>
      <c r="QYP4" s="44"/>
      <c r="QYQ4" s="44"/>
      <c r="QYR4" s="44"/>
      <c r="QYS4" s="44"/>
      <c r="QYT4" s="44"/>
      <c r="QYU4" s="44"/>
      <c r="QYV4" s="44"/>
      <c r="QYW4" s="44"/>
      <c r="QYX4" s="44"/>
      <c r="QYY4" s="44"/>
      <c r="QYZ4" s="44"/>
      <c r="QZA4" s="44"/>
      <c r="QZB4" s="44"/>
      <c r="QZC4" s="44"/>
      <c r="QZD4" s="44"/>
      <c r="QZE4" s="44"/>
      <c r="QZF4" s="44"/>
      <c r="QZG4" s="44"/>
      <c r="QZH4" s="44"/>
      <c r="QZI4" s="44"/>
      <c r="QZJ4" s="44"/>
      <c r="QZK4" s="44"/>
      <c r="QZL4" s="44"/>
      <c r="QZM4" s="44"/>
      <c r="QZN4" s="44"/>
      <c r="QZO4" s="44"/>
      <c r="QZP4" s="44"/>
      <c r="QZQ4" s="44"/>
      <c r="QZR4" s="44"/>
      <c r="QZS4" s="44"/>
      <c r="QZT4" s="44"/>
      <c r="QZU4" s="44"/>
      <c r="QZV4" s="44"/>
      <c r="QZW4" s="44"/>
      <c r="QZX4" s="44"/>
      <c r="QZY4" s="44"/>
      <c r="QZZ4" s="44"/>
      <c r="RAA4" s="44"/>
      <c r="RAB4" s="44"/>
      <c r="RAC4" s="44"/>
      <c r="RAD4" s="44"/>
      <c r="RAE4" s="44"/>
      <c r="RAF4" s="44"/>
      <c r="RAG4" s="44"/>
      <c r="RAH4" s="44"/>
      <c r="RAI4" s="44"/>
      <c r="RAJ4" s="44"/>
      <c r="RAK4" s="44"/>
      <c r="RAL4" s="44"/>
      <c r="RAM4" s="44"/>
      <c r="RAN4" s="44"/>
      <c r="RAO4" s="44"/>
      <c r="RAP4" s="44"/>
      <c r="RAQ4" s="44"/>
      <c r="RAR4" s="44"/>
      <c r="RAS4" s="44"/>
      <c r="RAT4" s="44"/>
      <c r="RAU4" s="44"/>
      <c r="RAV4" s="44"/>
      <c r="RAW4" s="44"/>
      <c r="RAX4" s="44"/>
      <c r="RAY4" s="44"/>
      <c r="RAZ4" s="44"/>
      <c r="RBA4" s="44"/>
      <c r="RBB4" s="44"/>
      <c r="RBC4" s="44"/>
      <c r="RBD4" s="44"/>
      <c r="RBE4" s="44"/>
      <c r="RBF4" s="44"/>
      <c r="RBG4" s="44"/>
      <c r="RBH4" s="44"/>
      <c r="RBI4" s="44"/>
      <c r="RBJ4" s="44"/>
      <c r="RBK4" s="44"/>
      <c r="RBL4" s="44"/>
      <c r="RBM4" s="44"/>
      <c r="RBN4" s="44"/>
      <c r="RBO4" s="44"/>
      <c r="RBP4" s="44"/>
      <c r="RBQ4" s="44"/>
      <c r="RBR4" s="44"/>
      <c r="RBS4" s="44"/>
      <c r="RBT4" s="44"/>
      <c r="RBU4" s="44"/>
      <c r="RBV4" s="44"/>
      <c r="RBW4" s="44"/>
      <c r="RBX4" s="44"/>
      <c r="RBY4" s="44"/>
      <c r="RBZ4" s="44"/>
      <c r="RCA4" s="44"/>
      <c r="RCB4" s="44"/>
      <c r="RCC4" s="44"/>
      <c r="RCD4" s="44"/>
      <c r="RCE4" s="44"/>
      <c r="RCF4" s="44"/>
      <c r="RCG4" s="44"/>
      <c r="RCH4" s="44"/>
      <c r="RCI4" s="44"/>
      <c r="RCJ4" s="44"/>
      <c r="RCK4" s="44"/>
      <c r="RCL4" s="44"/>
      <c r="RCM4" s="44"/>
      <c r="RCN4" s="44"/>
      <c r="RCO4" s="44"/>
      <c r="RCP4" s="44"/>
      <c r="RCQ4" s="44"/>
      <c r="RCR4" s="44"/>
      <c r="RCS4" s="44"/>
      <c r="RCT4" s="44"/>
      <c r="RCU4" s="44"/>
      <c r="RCV4" s="44"/>
      <c r="RCW4" s="44"/>
      <c r="RCX4" s="44"/>
      <c r="RCY4" s="44"/>
      <c r="RCZ4" s="44"/>
      <c r="RDA4" s="44"/>
      <c r="RDB4" s="44"/>
      <c r="RDC4" s="44"/>
      <c r="RDD4" s="44"/>
      <c r="RDE4" s="44"/>
      <c r="RDF4" s="44"/>
      <c r="RDG4" s="44"/>
      <c r="RDH4" s="44"/>
      <c r="RDI4" s="44"/>
      <c r="RDJ4" s="44"/>
      <c r="RDK4" s="44"/>
      <c r="RDL4" s="44"/>
      <c r="RDM4" s="44"/>
      <c r="RDN4" s="44"/>
      <c r="RDO4" s="44"/>
      <c r="RDP4" s="44"/>
      <c r="RDQ4" s="44"/>
      <c r="RDR4" s="44"/>
      <c r="RDS4" s="44"/>
      <c r="RDT4" s="44"/>
      <c r="RDU4" s="44"/>
      <c r="RDV4" s="44"/>
      <c r="RDW4" s="44"/>
      <c r="RDX4" s="44"/>
      <c r="RDY4" s="44"/>
      <c r="RDZ4" s="44"/>
      <c r="REA4" s="44"/>
      <c r="REB4" s="44"/>
      <c r="REC4" s="44"/>
      <c r="RED4" s="44"/>
      <c r="REE4" s="44"/>
      <c r="REF4" s="44"/>
      <c r="REG4" s="44"/>
      <c r="REH4" s="44"/>
      <c r="REI4" s="44"/>
      <c r="REJ4" s="44"/>
      <c r="REK4" s="44"/>
      <c r="REL4" s="44"/>
      <c r="REM4" s="44"/>
      <c r="REN4" s="44"/>
      <c r="REO4" s="44"/>
      <c r="REP4" s="44"/>
      <c r="REQ4" s="44"/>
      <c r="RER4" s="44"/>
      <c r="RES4" s="44"/>
      <c r="RET4" s="44"/>
      <c r="REU4" s="44"/>
      <c r="REV4" s="44"/>
      <c r="REW4" s="44"/>
      <c r="REX4" s="44"/>
      <c r="REY4" s="44"/>
      <c r="REZ4" s="44"/>
      <c r="RFA4" s="44"/>
      <c r="RFB4" s="44"/>
      <c r="RFC4" s="44"/>
      <c r="RFD4" s="44"/>
      <c r="RFE4" s="44"/>
      <c r="RFF4" s="44"/>
      <c r="RFG4" s="44"/>
      <c r="RFH4" s="44"/>
      <c r="RFI4" s="44"/>
      <c r="RFJ4" s="44"/>
      <c r="RFK4" s="44"/>
      <c r="RFL4" s="44"/>
      <c r="RFM4" s="44"/>
      <c r="RFN4" s="44"/>
      <c r="RFO4" s="44"/>
      <c r="RFP4" s="44"/>
      <c r="RFQ4" s="44"/>
      <c r="RFR4" s="44"/>
      <c r="RFS4" s="44"/>
      <c r="RFT4" s="44"/>
      <c r="RFU4" s="44"/>
      <c r="RFV4" s="44"/>
      <c r="RFW4" s="44"/>
      <c r="RFX4" s="44"/>
      <c r="RFY4" s="44"/>
      <c r="RFZ4" s="44"/>
      <c r="RGA4" s="44"/>
      <c r="RGB4" s="44"/>
      <c r="RGC4" s="44"/>
      <c r="RGD4" s="44"/>
      <c r="RGE4" s="44"/>
      <c r="RGF4" s="44"/>
      <c r="RGG4" s="44"/>
      <c r="RGH4" s="44"/>
      <c r="RGI4" s="44"/>
      <c r="RGJ4" s="44"/>
      <c r="RGK4" s="44"/>
      <c r="RGL4" s="44"/>
      <c r="RGM4" s="44"/>
      <c r="RGN4" s="44"/>
      <c r="RGO4" s="44"/>
      <c r="RGP4" s="44"/>
      <c r="RGQ4" s="44"/>
      <c r="RGR4" s="44"/>
      <c r="RGS4" s="44"/>
      <c r="RGT4" s="44"/>
      <c r="RGU4" s="44"/>
      <c r="RGV4" s="44"/>
      <c r="RGW4" s="44"/>
      <c r="RGX4" s="44"/>
      <c r="RGY4" s="44"/>
      <c r="RGZ4" s="44"/>
      <c r="RHA4" s="44"/>
      <c r="RHB4" s="44"/>
      <c r="RHC4" s="44"/>
      <c r="RHD4" s="44"/>
      <c r="RHE4" s="44"/>
      <c r="RHF4" s="44"/>
      <c r="RHG4" s="44"/>
      <c r="RHH4" s="44"/>
      <c r="RHI4" s="44"/>
      <c r="RHJ4" s="44"/>
      <c r="RHK4" s="44"/>
      <c r="RHL4" s="44"/>
      <c r="RHM4" s="44"/>
      <c r="RHN4" s="44"/>
      <c r="RHO4" s="44"/>
      <c r="RHP4" s="44"/>
      <c r="RHQ4" s="44"/>
      <c r="RHR4" s="44"/>
      <c r="RHS4" s="44"/>
      <c r="RHT4" s="44"/>
      <c r="RHU4" s="44"/>
      <c r="RHV4" s="44"/>
      <c r="RHW4" s="44"/>
      <c r="RHX4" s="44"/>
      <c r="RHY4" s="44"/>
      <c r="RHZ4" s="44"/>
      <c r="RIA4" s="44"/>
      <c r="RIB4" s="44"/>
      <c r="RIC4" s="44"/>
      <c r="RID4" s="44"/>
      <c r="RIE4" s="44"/>
      <c r="RIF4" s="44"/>
      <c r="RIG4" s="44"/>
      <c r="RIH4" s="44"/>
      <c r="RII4" s="44"/>
      <c r="RIJ4" s="44"/>
      <c r="RIK4" s="44"/>
      <c r="RIL4" s="44"/>
      <c r="RIM4" s="44"/>
      <c r="RIN4" s="44"/>
      <c r="RIO4" s="44"/>
      <c r="RIP4" s="44"/>
      <c r="RIQ4" s="44"/>
      <c r="RIR4" s="44"/>
      <c r="RIS4" s="44"/>
      <c r="RIT4" s="44"/>
      <c r="RIU4" s="44"/>
      <c r="RIV4" s="44"/>
      <c r="RIW4" s="44"/>
      <c r="RIX4" s="44"/>
      <c r="RIY4" s="44"/>
      <c r="RIZ4" s="44"/>
      <c r="RJA4" s="44"/>
      <c r="RJB4" s="44"/>
      <c r="RJC4" s="44"/>
      <c r="RJD4" s="44"/>
      <c r="RJE4" s="44"/>
      <c r="RJF4" s="44"/>
      <c r="RJG4" s="44"/>
      <c r="RJH4" s="44"/>
      <c r="RJI4" s="44"/>
      <c r="RJJ4" s="44"/>
      <c r="RJK4" s="44"/>
      <c r="RJL4" s="44"/>
      <c r="RJM4" s="44"/>
      <c r="RJN4" s="44"/>
      <c r="RJO4" s="44"/>
      <c r="RJP4" s="44"/>
      <c r="RJQ4" s="44"/>
      <c r="RJR4" s="44"/>
      <c r="RJS4" s="44"/>
      <c r="RJT4" s="44"/>
      <c r="RJU4" s="44"/>
      <c r="RJV4" s="44"/>
      <c r="RJW4" s="44"/>
      <c r="RJX4" s="44"/>
      <c r="RJY4" s="44"/>
      <c r="RJZ4" s="44"/>
      <c r="RKA4" s="44"/>
      <c r="RKB4" s="44"/>
      <c r="RKC4" s="44"/>
      <c r="RKD4" s="44"/>
      <c r="RKE4" s="44"/>
      <c r="RKF4" s="44"/>
      <c r="RKG4" s="44"/>
      <c r="RKH4" s="44"/>
      <c r="RKI4" s="44"/>
      <c r="RKJ4" s="44"/>
      <c r="RKK4" s="44"/>
      <c r="RKL4" s="44"/>
      <c r="RKM4" s="44"/>
      <c r="RKN4" s="44"/>
      <c r="RKO4" s="44"/>
      <c r="RKP4" s="44"/>
      <c r="RKQ4" s="44"/>
      <c r="RKR4" s="44"/>
      <c r="RKS4" s="44"/>
      <c r="RKT4" s="44"/>
      <c r="RKU4" s="44"/>
      <c r="RKV4" s="44"/>
      <c r="RKW4" s="44"/>
      <c r="RKX4" s="44"/>
      <c r="RKY4" s="44"/>
      <c r="RKZ4" s="44"/>
      <c r="RLA4" s="44"/>
      <c r="RLB4" s="44"/>
      <c r="RLC4" s="44"/>
      <c r="RLD4" s="44"/>
      <c r="RLE4" s="44"/>
      <c r="RLF4" s="44"/>
      <c r="RLG4" s="44"/>
      <c r="RLH4" s="44"/>
      <c r="RLI4" s="44"/>
      <c r="RLJ4" s="44"/>
      <c r="RLK4" s="44"/>
      <c r="RLL4" s="44"/>
      <c r="RLM4" s="44"/>
      <c r="RLN4" s="44"/>
      <c r="RLO4" s="44"/>
      <c r="RLP4" s="44"/>
      <c r="RLQ4" s="44"/>
      <c r="RLR4" s="44"/>
      <c r="RLS4" s="44"/>
      <c r="RLT4" s="44"/>
      <c r="RLU4" s="44"/>
      <c r="RLV4" s="44"/>
      <c r="RLW4" s="44"/>
      <c r="RLX4" s="44"/>
      <c r="RLY4" s="44"/>
      <c r="RLZ4" s="44"/>
      <c r="RMA4" s="44"/>
      <c r="RMB4" s="44"/>
      <c r="RMC4" s="44"/>
      <c r="RMD4" s="44"/>
      <c r="RME4" s="44"/>
      <c r="RMF4" s="44"/>
      <c r="RMG4" s="44"/>
      <c r="RMH4" s="44"/>
      <c r="RMI4" s="44"/>
      <c r="RMJ4" s="44"/>
      <c r="RMK4" s="44"/>
      <c r="RML4" s="44"/>
      <c r="RMM4" s="44"/>
      <c r="RMN4" s="44"/>
      <c r="RMO4" s="44"/>
      <c r="RMP4" s="44"/>
      <c r="RMQ4" s="44"/>
      <c r="RMR4" s="44"/>
      <c r="RMS4" s="44"/>
      <c r="RMT4" s="44"/>
      <c r="RMU4" s="44"/>
      <c r="RMV4" s="44"/>
      <c r="RMW4" s="44"/>
      <c r="RMX4" s="44"/>
      <c r="RMY4" s="44"/>
      <c r="RMZ4" s="44"/>
      <c r="RNA4" s="44"/>
      <c r="RNB4" s="44"/>
      <c r="RNC4" s="44"/>
      <c r="RND4" s="44"/>
      <c r="RNE4" s="44"/>
      <c r="RNF4" s="44"/>
      <c r="RNG4" s="44"/>
      <c r="RNH4" s="44"/>
      <c r="RNI4" s="44"/>
      <c r="RNJ4" s="44"/>
      <c r="RNK4" s="44"/>
      <c r="RNL4" s="44"/>
      <c r="RNM4" s="44"/>
      <c r="RNN4" s="44"/>
      <c r="RNO4" s="44"/>
      <c r="RNP4" s="44"/>
      <c r="RNQ4" s="44"/>
      <c r="RNR4" s="44"/>
      <c r="RNS4" s="44"/>
      <c r="RNT4" s="44"/>
      <c r="RNU4" s="44"/>
      <c r="RNV4" s="44"/>
      <c r="RNW4" s="44"/>
      <c r="RNX4" s="44"/>
      <c r="RNY4" s="44"/>
      <c r="RNZ4" s="44"/>
      <c r="ROA4" s="44"/>
      <c r="ROB4" s="44"/>
      <c r="ROC4" s="44"/>
      <c r="ROD4" s="44"/>
      <c r="ROE4" s="44"/>
      <c r="ROF4" s="44"/>
      <c r="ROG4" s="44"/>
      <c r="ROH4" s="44"/>
      <c r="ROI4" s="44"/>
      <c r="ROJ4" s="44"/>
      <c r="ROK4" s="44"/>
      <c r="ROL4" s="44"/>
      <c r="ROM4" s="44"/>
      <c r="RON4" s="44"/>
      <c r="ROO4" s="44"/>
      <c r="ROP4" s="44"/>
      <c r="ROQ4" s="44"/>
      <c r="ROR4" s="44"/>
      <c r="ROS4" s="44"/>
      <c r="ROT4" s="44"/>
      <c r="ROU4" s="44"/>
      <c r="ROV4" s="44"/>
      <c r="ROW4" s="44"/>
      <c r="ROX4" s="44"/>
      <c r="ROY4" s="44"/>
      <c r="ROZ4" s="44"/>
      <c r="RPA4" s="44"/>
      <c r="RPB4" s="44"/>
      <c r="RPC4" s="44"/>
      <c r="RPD4" s="44"/>
      <c r="RPE4" s="44"/>
      <c r="RPF4" s="44"/>
      <c r="RPG4" s="44"/>
      <c r="RPH4" s="44"/>
      <c r="RPI4" s="44"/>
      <c r="RPJ4" s="44"/>
      <c r="RPK4" s="44"/>
      <c r="RPL4" s="44"/>
      <c r="RPM4" s="44"/>
      <c r="RPN4" s="44"/>
      <c r="RPO4" s="44"/>
      <c r="RPP4" s="44"/>
      <c r="RPQ4" s="44"/>
      <c r="RPR4" s="44"/>
      <c r="RPS4" s="44"/>
      <c r="RPT4" s="44"/>
      <c r="RPU4" s="44"/>
      <c r="RPV4" s="44"/>
      <c r="RPW4" s="44"/>
      <c r="RPX4" s="44"/>
      <c r="RPY4" s="44"/>
      <c r="RPZ4" s="44"/>
      <c r="RQA4" s="44"/>
      <c r="RQB4" s="44"/>
      <c r="RQC4" s="44"/>
      <c r="RQD4" s="44"/>
      <c r="RQE4" s="44"/>
      <c r="RQF4" s="44"/>
      <c r="RQG4" s="44"/>
      <c r="RQH4" s="44"/>
      <c r="RQI4" s="44"/>
      <c r="RQJ4" s="44"/>
      <c r="RQK4" s="44"/>
      <c r="RQL4" s="44"/>
      <c r="RQM4" s="44"/>
      <c r="RQN4" s="44"/>
      <c r="RQO4" s="44"/>
      <c r="RQP4" s="44"/>
      <c r="RQQ4" s="44"/>
      <c r="RQR4" s="44"/>
      <c r="RQS4" s="44"/>
      <c r="RQT4" s="44"/>
      <c r="RQU4" s="44"/>
      <c r="RQV4" s="44"/>
      <c r="RQW4" s="44"/>
      <c r="RQX4" s="44"/>
      <c r="RQY4" s="44"/>
      <c r="RQZ4" s="44"/>
      <c r="RRA4" s="44"/>
      <c r="RRB4" s="44"/>
      <c r="RRC4" s="44"/>
      <c r="RRD4" s="44"/>
      <c r="RRE4" s="44"/>
      <c r="RRF4" s="44"/>
      <c r="RRG4" s="44"/>
      <c r="RRH4" s="44"/>
      <c r="RRI4" s="44"/>
      <c r="RRJ4" s="44"/>
      <c r="RRK4" s="44"/>
      <c r="RRL4" s="44"/>
      <c r="RRM4" s="44"/>
      <c r="RRN4" s="44"/>
      <c r="RRO4" s="44"/>
      <c r="RRP4" s="44"/>
      <c r="RRQ4" s="44"/>
      <c r="RRR4" s="44"/>
      <c r="RRS4" s="44"/>
      <c r="RRT4" s="44"/>
      <c r="RRU4" s="44"/>
      <c r="RRV4" s="44"/>
      <c r="RRW4" s="44"/>
      <c r="RRX4" s="44"/>
      <c r="RRY4" s="44"/>
      <c r="RRZ4" s="44"/>
      <c r="RSA4" s="44"/>
      <c r="RSB4" s="44"/>
      <c r="RSC4" s="44"/>
      <c r="RSD4" s="44"/>
      <c r="RSE4" s="44"/>
      <c r="RSF4" s="44"/>
      <c r="RSG4" s="44"/>
      <c r="RSH4" s="44"/>
      <c r="RSI4" s="44"/>
      <c r="RSJ4" s="44"/>
      <c r="RSK4" s="44"/>
      <c r="RSL4" s="44"/>
      <c r="RSM4" s="44"/>
      <c r="RSN4" s="44"/>
      <c r="RSO4" s="44"/>
      <c r="RSP4" s="44"/>
      <c r="RSQ4" s="44"/>
      <c r="RSR4" s="44"/>
      <c r="RSS4" s="44"/>
      <c r="RST4" s="44"/>
      <c r="RSU4" s="44"/>
      <c r="RSV4" s="44"/>
      <c r="RSW4" s="44"/>
      <c r="RSX4" s="44"/>
      <c r="RSY4" s="44"/>
      <c r="RSZ4" s="44"/>
      <c r="RTA4" s="44"/>
      <c r="RTB4" s="44"/>
      <c r="RTC4" s="44"/>
      <c r="RTD4" s="44"/>
      <c r="RTE4" s="44"/>
      <c r="RTF4" s="44"/>
      <c r="RTG4" s="44"/>
      <c r="RTH4" s="44"/>
      <c r="RTI4" s="44"/>
      <c r="RTJ4" s="44"/>
      <c r="RTK4" s="44"/>
      <c r="RTL4" s="44"/>
      <c r="RTM4" s="44"/>
      <c r="RTN4" s="44"/>
      <c r="RTO4" s="44"/>
      <c r="RTP4" s="44"/>
      <c r="RTQ4" s="44"/>
      <c r="RTR4" s="44"/>
      <c r="RTS4" s="44"/>
      <c r="RTT4" s="44"/>
      <c r="RTU4" s="44"/>
      <c r="RTV4" s="44"/>
      <c r="RTW4" s="44"/>
      <c r="RTX4" s="44"/>
      <c r="RTY4" s="44"/>
      <c r="RTZ4" s="44"/>
      <c r="RUA4" s="44"/>
      <c r="RUB4" s="44"/>
      <c r="RUC4" s="44"/>
      <c r="RUD4" s="44"/>
      <c r="RUE4" s="44"/>
      <c r="RUF4" s="44"/>
      <c r="RUG4" s="44"/>
      <c r="RUH4" s="44"/>
      <c r="RUI4" s="44"/>
      <c r="RUJ4" s="44"/>
      <c r="RUK4" s="44"/>
      <c r="RUL4" s="44"/>
      <c r="RUM4" s="44"/>
      <c r="RUN4" s="44"/>
      <c r="RUO4" s="44"/>
      <c r="RUP4" s="44"/>
      <c r="RUQ4" s="44"/>
      <c r="RUR4" s="44"/>
      <c r="RUS4" s="44"/>
      <c r="RUT4" s="44"/>
      <c r="RUU4" s="44"/>
      <c r="RUV4" s="44"/>
      <c r="RUW4" s="44"/>
      <c r="RUX4" s="44"/>
      <c r="RUY4" s="44"/>
      <c r="RUZ4" s="44"/>
      <c r="RVA4" s="44"/>
      <c r="RVB4" s="44"/>
      <c r="RVC4" s="44"/>
      <c r="RVD4" s="44"/>
      <c r="RVE4" s="44"/>
      <c r="RVF4" s="44"/>
      <c r="RVG4" s="44"/>
      <c r="RVH4" s="44"/>
      <c r="RVI4" s="44"/>
      <c r="RVJ4" s="44"/>
      <c r="RVK4" s="44"/>
      <c r="RVL4" s="44"/>
      <c r="RVM4" s="44"/>
      <c r="RVN4" s="44"/>
      <c r="RVO4" s="44"/>
      <c r="RVP4" s="44"/>
      <c r="RVQ4" s="44"/>
      <c r="RVR4" s="44"/>
      <c r="RVS4" s="44"/>
      <c r="RVT4" s="44"/>
      <c r="RVU4" s="44"/>
      <c r="RVV4" s="44"/>
      <c r="RVW4" s="44"/>
      <c r="RVX4" s="44"/>
      <c r="RVY4" s="44"/>
      <c r="RVZ4" s="44"/>
      <c r="RWA4" s="44"/>
      <c r="RWB4" s="44"/>
      <c r="RWC4" s="44"/>
      <c r="RWD4" s="44"/>
      <c r="RWE4" s="44"/>
      <c r="RWF4" s="44"/>
      <c r="RWG4" s="44"/>
      <c r="RWH4" s="44"/>
      <c r="RWI4" s="44"/>
      <c r="RWJ4" s="44"/>
      <c r="RWK4" s="44"/>
      <c r="RWL4" s="44"/>
      <c r="RWM4" s="44"/>
      <c r="RWN4" s="44"/>
      <c r="RWO4" s="44"/>
      <c r="RWP4" s="44"/>
      <c r="RWQ4" s="44"/>
      <c r="RWR4" s="44"/>
      <c r="RWS4" s="44"/>
      <c r="RWT4" s="44"/>
      <c r="RWU4" s="44"/>
      <c r="RWV4" s="44"/>
      <c r="RWW4" s="44"/>
      <c r="RWX4" s="44"/>
      <c r="RWY4" s="44"/>
      <c r="RWZ4" s="44"/>
      <c r="RXA4" s="44"/>
      <c r="RXB4" s="44"/>
      <c r="RXC4" s="44"/>
      <c r="RXD4" s="44"/>
      <c r="RXE4" s="44"/>
      <c r="RXF4" s="44"/>
      <c r="RXG4" s="44"/>
      <c r="RXH4" s="44"/>
      <c r="RXI4" s="44"/>
      <c r="RXJ4" s="44"/>
      <c r="RXK4" s="44"/>
      <c r="RXL4" s="44"/>
      <c r="RXM4" s="44"/>
      <c r="RXN4" s="44"/>
      <c r="RXO4" s="44"/>
      <c r="RXP4" s="44"/>
      <c r="RXQ4" s="44"/>
      <c r="RXR4" s="44"/>
      <c r="RXS4" s="44"/>
      <c r="RXT4" s="44"/>
      <c r="RXU4" s="44"/>
      <c r="RXV4" s="44"/>
      <c r="RXW4" s="44"/>
      <c r="RXX4" s="44"/>
      <c r="RXY4" s="44"/>
      <c r="RXZ4" s="44"/>
      <c r="RYA4" s="44"/>
      <c r="RYB4" s="44"/>
      <c r="RYC4" s="44"/>
      <c r="RYD4" s="44"/>
      <c r="RYE4" s="44"/>
      <c r="RYF4" s="44"/>
      <c r="RYG4" s="44"/>
      <c r="RYH4" s="44"/>
      <c r="RYI4" s="44"/>
      <c r="RYJ4" s="44"/>
      <c r="RYK4" s="44"/>
      <c r="RYL4" s="44"/>
      <c r="RYM4" s="44"/>
      <c r="RYN4" s="44"/>
      <c r="RYO4" s="44"/>
      <c r="RYP4" s="44"/>
      <c r="RYQ4" s="44"/>
      <c r="RYR4" s="44"/>
      <c r="RYS4" s="44"/>
      <c r="RYT4" s="44"/>
      <c r="RYU4" s="44"/>
      <c r="RYV4" s="44"/>
      <c r="RYW4" s="44"/>
      <c r="RYX4" s="44"/>
      <c r="RYY4" s="44"/>
      <c r="RYZ4" s="44"/>
      <c r="RZA4" s="44"/>
      <c r="RZB4" s="44"/>
      <c r="RZC4" s="44"/>
      <c r="RZD4" s="44"/>
      <c r="RZE4" s="44"/>
      <c r="RZF4" s="44"/>
      <c r="RZG4" s="44"/>
      <c r="RZH4" s="44"/>
      <c r="RZI4" s="44"/>
      <c r="RZJ4" s="44"/>
      <c r="RZK4" s="44"/>
      <c r="RZL4" s="44"/>
      <c r="RZM4" s="44"/>
      <c r="RZN4" s="44"/>
      <c r="RZO4" s="44"/>
      <c r="RZP4" s="44"/>
      <c r="RZQ4" s="44"/>
      <c r="RZR4" s="44"/>
      <c r="RZS4" s="44"/>
      <c r="RZT4" s="44"/>
      <c r="RZU4" s="44"/>
      <c r="RZV4" s="44"/>
      <c r="RZW4" s="44"/>
      <c r="RZX4" s="44"/>
      <c r="RZY4" s="44"/>
      <c r="RZZ4" s="44"/>
      <c r="SAA4" s="44"/>
      <c r="SAB4" s="44"/>
      <c r="SAC4" s="44"/>
      <c r="SAD4" s="44"/>
      <c r="SAE4" s="44"/>
      <c r="SAF4" s="44"/>
      <c r="SAG4" s="44"/>
      <c r="SAH4" s="44"/>
      <c r="SAI4" s="44"/>
      <c r="SAJ4" s="44"/>
      <c r="SAK4" s="44"/>
      <c r="SAL4" s="44"/>
      <c r="SAM4" s="44"/>
      <c r="SAN4" s="44"/>
      <c r="SAO4" s="44"/>
      <c r="SAP4" s="44"/>
      <c r="SAQ4" s="44"/>
      <c r="SAR4" s="44"/>
      <c r="SAS4" s="44"/>
      <c r="SAT4" s="44"/>
      <c r="SAU4" s="44"/>
      <c r="SAV4" s="44"/>
      <c r="SAW4" s="44"/>
      <c r="SAX4" s="44"/>
      <c r="SAY4" s="44"/>
      <c r="SAZ4" s="44"/>
      <c r="SBA4" s="44"/>
      <c r="SBB4" s="44"/>
      <c r="SBC4" s="44"/>
      <c r="SBD4" s="44"/>
      <c r="SBE4" s="44"/>
      <c r="SBF4" s="44"/>
      <c r="SBG4" s="44"/>
      <c r="SBH4" s="44"/>
      <c r="SBI4" s="44"/>
      <c r="SBJ4" s="44"/>
      <c r="SBK4" s="44"/>
      <c r="SBL4" s="44"/>
      <c r="SBM4" s="44"/>
      <c r="SBN4" s="44"/>
      <c r="SBO4" s="44"/>
      <c r="SBP4" s="44"/>
      <c r="SBQ4" s="44"/>
      <c r="SBR4" s="44"/>
      <c r="SBS4" s="44"/>
      <c r="SBT4" s="44"/>
      <c r="SBU4" s="44"/>
      <c r="SBV4" s="44"/>
      <c r="SBW4" s="44"/>
      <c r="SBX4" s="44"/>
      <c r="SBY4" s="44"/>
      <c r="SBZ4" s="44"/>
      <c r="SCA4" s="44"/>
      <c r="SCB4" s="44"/>
      <c r="SCC4" s="44"/>
      <c r="SCD4" s="44"/>
      <c r="SCE4" s="44"/>
      <c r="SCF4" s="44"/>
      <c r="SCG4" s="44"/>
      <c r="SCH4" s="44"/>
      <c r="SCI4" s="44"/>
      <c r="SCJ4" s="44"/>
      <c r="SCK4" s="44"/>
      <c r="SCL4" s="44"/>
      <c r="SCM4" s="44"/>
      <c r="SCN4" s="44"/>
      <c r="SCO4" s="44"/>
      <c r="SCP4" s="44"/>
      <c r="SCQ4" s="44"/>
      <c r="SCR4" s="44"/>
      <c r="SCS4" s="44"/>
      <c r="SCT4" s="44"/>
      <c r="SCU4" s="44"/>
      <c r="SCV4" s="44"/>
      <c r="SCW4" s="44"/>
      <c r="SCX4" s="44"/>
      <c r="SCY4" s="44"/>
      <c r="SCZ4" s="44"/>
      <c r="SDA4" s="44"/>
      <c r="SDB4" s="44"/>
      <c r="SDC4" s="44"/>
      <c r="SDD4" s="44"/>
      <c r="SDE4" s="44"/>
      <c r="SDF4" s="44"/>
      <c r="SDG4" s="44"/>
      <c r="SDH4" s="44"/>
      <c r="SDI4" s="44"/>
      <c r="SDJ4" s="44"/>
      <c r="SDK4" s="44"/>
      <c r="SDL4" s="44"/>
      <c r="SDM4" s="44"/>
      <c r="SDN4" s="44"/>
      <c r="SDO4" s="44"/>
      <c r="SDP4" s="44"/>
      <c r="SDQ4" s="44"/>
      <c r="SDR4" s="44"/>
      <c r="SDS4" s="44"/>
      <c r="SDT4" s="44"/>
      <c r="SDU4" s="44"/>
      <c r="SDV4" s="44"/>
      <c r="SDW4" s="44"/>
      <c r="SDX4" s="44"/>
      <c r="SDY4" s="44"/>
      <c r="SDZ4" s="44"/>
      <c r="SEA4" s="44"/>
      <c r="SEB4" s="44"/>
      <c r="SEC4" s="44"/>
      <c r="SED4" s="44"/>
      <c r="SEE4" s="44"/>
      <c r="SEF4" s="44"/>
      <c r="SEG4" s="44"/>
      <c r="SEH4" s="44"/>
      <c r="SEI4" s="44"/>
      <c r="SEJ4" s="44"/>
      <c r="SEK4" s="44"/>
      <c r="SEL4" s="44"/>
      <c r="SEM4" s="44"/>
      <c r="SEN4" s="44"/>
      <c r="SEO4" s="44"/>
      <c r="SEP4" s="44"/>
      <c r="SEQ4" s="44"/>
      <c r="SER4" s="44"/>
      <c r="SES4" s="44"/>
      <c r="SET4" s="44"/>
      <c r="SEU4" s="44"/>
      <c r="SEV4" s="44"/>
      <c r="SEW4" s="44"/>
      <c r="SEX4" s="44"/>
      <c r="SEY4" s="44"/>
      <c r="SEZ4" s="44"/>
      <c r="SFA4" s="44"/>
      <c r="SFB4" s="44"/>
      <c r="SFC4" s="44"/>
      <c r="SFD4" s="44"/>
      <c r="SFE4" s="44"/>
      <c r="SFF4" s="44"/>
      <c r="SFG4" s="44"/>
      <c r="SFH4" s="44"/>
      <c r="SFI4" s="44"/>
      <c r="SFJ4" s="44"/>
      <c r="SFK4" s="44"/>
      <c r="SFL4" s="44"/>
      <c r="SFM4" s="44"/>
      <c r="SFN4" s="44"/>
      <c r="SFO4" s="44"/>
      <c r="SFP4" s="44"/>
      <c r="SFQ4" s="44"/>
      <c r="SFR4" s="44"/>
      <c r="SFS4" s="44"/>
      <c r="SFT4" s="44"/>
      <c r="SFU4" s="44"/>
      <c r="SFV4" s="44"/>
      <c r="SFW4" s="44"/>
      <c r="SFX4" s="44"/>
      <c r="SFY4" s="44"/>
      <c r="SFZ4" s="44"/>
      <c r="SGA4" s="44"/>
      <c r="SGB4" s="44"/>
      <c r="SGC4" s="44"/>
      <c r="SGD4" s="44"/>
      <c r="SGE4" s="44"/>
      <c r="SGF4" s="44"/>
      <c r="SGG4" s="44"/>
      <c r="SGH4" s="44"/>
      <c r="SGI4" s="44"/>
      <c r="SGJ4" s="44"/>
      <c r="SGK4" s="44"/>
      <c r="SGL4" s="44"/>
      <c r="SGM4" s="44"/>
      <c r="SGN4" s="44"/>
      <c r="SGO4" s="44"/>
      <c r="SGP4" s="44"/>
      <c r="SGQ4" s="44"/>
      <c r="SGR4" s="44"/>
      <c r="SGS4" s="44"/>
      <c r="SGT4" s="44"/>
      <c r="SGU4" s="44"/>
      <c r="SGV4" s="44"/>
      <c r="SGW4" s="44"/>
      <c r="SGX4" s="44"/>
      <c r="SGY4" s="44"/>
      <c r="SGZ4" s="44"/>
      <c r="SHA4" s="44"/>
      <c r="SHB4" s="44"/>
      <c r="SHC4" s="44"/>
      <c r="SHD4" s="44"/>
      <c r="SHE4" s="44"/>
      <c r="SHF4" s="44"/>
      <c r="SHG4" s="44"/>
      <c r="SHH4" s="44"/>
      <c r="SHI4" s="44"/>
      <c r="SHJ4" s="44"/>
      <c r="SHK4" s="44"/>
      <c r="SHL4" s="44"/>
      <c r="SHM4" s="44"/>
      <c r="SHN4" s="44"/>
      <c r="SHO4" s="44"/>
      <c r="SHP4" s="44"/>
      <c r="SHQ4" s="44"/>
      <c r="SHR4" s="44"/>
      <c r="SHS4" s="44"/>
      <c r="SHT4" s="44"/>
      <c r="SHU4" s="44"/>
      <c r="SHV4" s="44"/>
      <c r="SHW4" s="44"/>
      <c r="SHX4" s="44"/>
      <c r="SHY4" s="44"/>
      <c r="SHZ4" s="44"/>
      <c r="SIA4" s="44"/>
      <c r="SIB4" s="44"/>
      <c r="SIC4" s="44"/>
      <c r="SID4" s="44"/>
      <c r="SIE4" s="44"/>
      <c r="SIF4" s="44"/>
      <c r="SIG4" s="44"/>
      <c r="SIH4" s="44"/>
      <c r="SII4" s="44"/>
      <c r="SIJ4" s="44"/>
      <c r="SIK4" s="44"/>
      <c r="SIL4" s="44"/>
      <c r="SIM4" s="44"/>
      <c r="SIN4" s="44"/>
      <c r="SIO4" s="44"/>
      <c r="SIP4" s="44"/>
      <c r="SIQ4" s="44"/>
      <c r="SIR4" s="44"/>
      <c r="SIS4" s="44"/>
      <c r="SIT4" s="44"/>
      <c r="SIU4" s="44"/>
      <c r="SIV4" s="44"/>
      <c r="SIW4" s="44"/>
      <c r="SIX4" s="44"/>
      <c r="SIY4" s="44"/>
      <c r="SIZ4" s="44"/>
      <c r="SJA4" s="44"/>
      <c r="SJB4" s="44"/>
      <c r="SJC4" s="44"/>
      <c r="SJD4" s="44"/>
      <c r="SJE4" s="44"/>
      <c r="SJF4" s="44"/>
      <c r="SJG4" s="44"/>
      <c r="SJH4" s="44"/>
      <c r="SJI4" s="44"/>
      <c r="SJJ4" s="44"/>
      <c r="SJK4" s="44"/>
      <c r="SJL4" s="44"/>
      <c r="SJM4" s="44"/>
      <c r="SJN4" s="44"/>
      <c r="SJO4" s="44"/>
      <c r="SJP4" s="44"/>
      <c r="SJQ4" s="44"/>
      <c r="SJR4" s="44"/>
      <c r="SJS4" s="44"/>
      <c r="SJT4" s="44"/>
      <c r="SJU4" s="44"/>
      <c r="SJV4" s="44"/>
      <c r="SJW4" s="44"/>
      <c r="SJX4" s="44"/>
      <c r="SJY4" s="44"/>
      <c r="SJZ4" s="44"/>
      <c r="SKA4" s="44"/>
      <c r="SKB4" s="44"/>
      <c r="SKC4" s="44"/>
      <c r="SKD4" s="44"/>
      <c r="SKE4" s="44"/>
      <c r="SKF4" s="44"/>
      <c r="SKG4" s="44"/>
      <c r="SKH4" s="44"/>
      <c r="SKI4" s="44"/>
      <c r="SKJ4" s="44"/>
      <c r="SKK4" s="44"/>
      <c r="SKL4" s="44"/>
      <c r="SKM4" s="44"/>
      <c r="SKN4" s="44"/>
      <c r="SKO4" s="44"/>
      <c r="SKP4" s="44"/>
      <c r="SKQ4" s="44"/>
      <c r="SKR4" s="44"/>
      <c r="SKS4" s="44"/>
      <c r="SKT4" s="44"/>
      <c r="SKU4" s="44"/>
      <c r="SKV4" s="44"/>
      <c r="SKW4" s="44"/>
      <c r="SKX4" s="44"/>
      <c r="SKY4" s="44"/>
      <c r="SKZ4" s="44"/>
      <c r="SLA4" s="44"/>
      <c r="SLB4" s="44"/>
      <c r="SLC4" s="44"/>
      <c r="SLD4" s="44"/>
      <c r="SLE4" s="44"/>
      <c r="SLF4" s="44"/>
      <c r="SLG4" s="44"/>
      <c r="SLH4" s="44"/>
      <c r="SLI4" s="44"/>
      <c r="SLJ4" s="44"/>
      <c r="SLK4" s="44"/>
      <c r="SLL4" s="44"/>
      <c r="SLM4" s="44"/>
      <c r="SLN4" s="44"/>
      <c r="SLO4" s="44"/>
      <c r="SLP4" s="44"/>
      <c r="SLQ4" s="44"/>
      <c r="SLR4" s="44"/>
      <c r="SLS4" s="44"/>
      <c r="SLT4" s="44"/>
      <c r="SLU4" s="44"/>
      <c r="SLV4" s="44"/>
      <c r="SLW4" s="44"/>
      <c r="SLX4" s="44"/>
      <c r="SLY4" s="44"/>
      <c r="SLZ4" s="44"/>
      <c r="SMA4" s="44"/>
      <c r="SMB4" s="44"/>
      <c r="SMC4" s="44"/>
      <c r="SMD4" s="44"/>
      <c r="SME4" s="44"/>
      <c r="SMF4" s="44"/>
      <c r="SMG4" s="44"/>
      <c r="SMH4" s="44"/>
      <c r="SMI4" s="44"/>
      <c r="SMJ4" s="44"/>
      <c r="SMK4" s="44"/>
      <c r="SML4" s="44"/>
      <c r="SMM4" s="44"/>
      <c r="SMN4" s="44"/>
      <c r="SMO4" s="44"/>
      <c r="SMP4" s="44"/>
      <c r="SMQ4" s="44"/>
      <c r="SMR4" s="44"/>
      <c r="SMS4" s="44"/>
      <c r="SMT4" s="44"/>
      <c r="SMU4" s="44"/>
      <c r="SMV4" s="44"/>
      <c r="SMW4" s="44"/>
      <c r="SMX4" s="44"/>
      <c r="SMY4" s="44"/>
      <c r="SMZ4" s="44"/>
      <c r="SNA4" s="44"/>
      <c r="SNB4" s="44"/>
      <c r="SNC4" s="44"/>
      <c r="SND4" s="44"/>
      <c r="SNE4" s="44"/>
      <c r="SNF4" s="44"/>
      <c r="SNG4" s="44"/>
      <c r="SNH4" s="44"/>
      <c r="SNI4" s="44"/>
      <c r="SNJ4" s="44"/>
      <c r="SNK4" s="44"/>
      <c r="SNL4" s="44"/>
      <c r="SNM4" s="44"/>
      <c r="SNN4" s="44"/>
      <c r="SNO4" s="44"/>
      <c r="SNP4" s="44"/>
      <c r="SNQ4" s="44"/>
      <c r="SNR4" s="44"/>
      <c r="SNS4" s="44"/>
      <c r="SNT4" s="44"/>
      <c r="SNU4" s="44"/>
      <c r="SNV4" s="44"/>
      <c r="SNW4" s="44"/>
      <c r="SNX4" s="44"/>
      <c r="SNY4" s="44"/>
      <c r="SNZ4" s="44"/>
      <c r="SOA4" s="44"/>
      <c r="SOB4" s="44"/>
      <c r="SOC4" s="44"/>
      <c r="SOD4" s="44"/>
      <c r="SOE4" s="44"/>
      <c r="SOF4" s="44"/>
      <c r="SOG4" s="44"/>
      <c r="SOH4" s="44"/>
      <c r="SOI4" s="44"/>
      <c r="SOJ4" s="44"/>
      <c r="SOK4" s="44"/>
      <c r="SOL4" s="44"/>
      <c r="SOM4" s="44"/>
      <c r="SON4" s="44"/>
      <c r="SOO4" s="44"/>
      <c r="SOP4" s="44"/>
      <c r="SOQ4" s="44"/>
      <c r="SOR4" s="44"/>
      <c r="SOS4" s="44"/>
      <c r="SOT4" s="44"/>
      <c r="SOU4" s="44"/>
      <c r="SOV4" s="44"/>
      <c r="SOW4" s="44"/>
      <c r="SOX4" s="44"/>
      <c r="SOY4" s="44"/>
      <c r="SOZ4" s="44"/>
      <c r="SPA4" s="44"/>
      <c r="SPB4" s="44"/>
      <c r="SPC4" s="44"/>
      <c r="SPD4" s="44"/>
      <c r="SPE4" s="44"/>
      <c r="SPF4" s="44"/>
      <c r="SPG4" s="44"/>
      <c r="SPH4" s="44"/>
      <c r="SPI4" s="44"/>
      <c r="SPJ4" s="44"/>
      <c r="SPK4" s="44"/>
      <c r="SPL4" s="44"/>
      <c r="SPM4" s="44"/>
      <c r="SPN4" s="44"/>
      <c r="SPO4" s="44"/>
      <c r="SPP4" s="44"/>
      <c r="SPQ4" s="44"/>
      <c r="SPR4" s="44"/>
      <c r="SPS4" s="44"/>
      <c r="SPT4" s="44"/>
      <c r="SPU4" s="44"/>
      <c r="SPV4" s="44"/>
      <c r="SPW4" s="44"/>
      <c r="SPX4" s="44"/>
      <c r="SPY4" s="44"/>
      <c r="SPZ4" s="44"/>
      <c r="SQA4" s="44"/>
      <c r="SQB4" s="44"/>
      <c r="SQC4" s="44"/>
      <c r="SQD4" s="44"/>
      <c r="SQE4" s="44"/>
      <c r="SQF4" s="44"/>
      <c r="SQG4" s="44"/>
      <c r="SQH4" s="44"/>
      <c r="SQI4" s="44"/>
      <c r="SQJ4" s="44"/>
      <c r="SQK4" s="44"/>
      <c r="SQL4" s="44"/>
      <c r="SQM4" s="44"/>
      <c r="SQN4" s="44"/>
      <c r="SQO4" s="44"/>
      <c r="SQP4" s="44"/>
      <c r="SQQ4" s="44"/>
      <c r="SQR4" s="44"/>
      <c r="SQS4" s="44"/>
      <c r="SQT4" s="44"/>
      <c r="SQU4" s="44"/>
      <c r="SQV4" s="44"/>
      <c r="SQW4" s="44"/>
      <c r="SQX4" s="44"/>
      <c r="SQY4" s="44"/>
      <c r="SQZ4" s="44"/>
      <c r="SRA4" s="44"/>
      <c r="SRB4" s="44"/>
      <c r="SRC4" s="44"/>
      <c r="SRD4" s="44"/>
      <c r="SRE4" s="44"/>
      <c r="SRF4" s="44"/>
      <c r="SRG4" s="44"/>
      <c r="SRH4" s="44"/>
      <c r="SRI4" s="44"/>
      <c r="SRJ4" s="44"/>
      <c r="SRK4" s="44"/>
      <c r="SRL4" s="44"/>
      <c r="SRM4" s="44"/>
      <c r="SRN4" s="44"/>
      <c r="SRO4" s="44"/>
      <c r="SRP4" s="44"/>
      <c r="SRQ4" s="44"/>
      <c r="SRR4" s="44"/>
      <c r="SRS4" s="44"/>
      <c r="SRT4" s="44"/>
      <c r="SRU4" s="44"/>
      <c r="SRV4" s="44"/>
      <c r="SRW4" s="44"/>
      <c r="SRX4" s="44"/>
      <c r="SRY4" s="44"/>
      <c r="SRZ4" s="44"/>
      <c r="SSA4" s="44"/>
      <c r="SSB4" s="44"/>
      <c r="SSC4" s="44"/>
      <c r="SSD4" s="44"/>
      <c r="SSE4" s="44"/>
      <c r="SSF4" s="44"/>
      <c r="SSG4" s="44"/>
      <c r="SSH4" s="44"/>
      <c r="SSI4" s="44"/>
      <c r="SSJ4" s="44"/>
      <c r="SSK4" s="44"/>
      <c r="SSL4" s="44"/>
      <c r="SSM4" s="44"/>
      <c r="SSN4" s="44"/>
      <c r="SSO4" s="44"/>
      <c r="SSP4" s="44"/>
      <c r="SSQ4" s="44"/>
      <c r="SSR4" s="44"/>
      <c r="SSS4" s="44"/>
      <c r="SST4" s="44"/>
      <c r="SSU4" s="44"/>
      <c r="SSV4" s="44"/>
      <c r="SSW4" s="44"/>
      <c r="SSX4" s="44"/>
      <c r="SSY4" s="44"/>
      <c r="SSZ4" s="44"/>
      <c r="STA4" s="44"/>
      <c r="STB4" s="44"/>
      <c r="STC4" s="44"/>
      <c r="STD4" s="44"/>
      <c r="STE4" s="44"/>
      <c r="STF4" s="44"/>
      <c r="STG4" s="44"/>
      <c r="STH4" s="44"/>
      <c r="STI4" s="44"/>
      <c r="STJ4" s="44"/>
      <c r="STK4" s="44"/>
      <c r="STL4" s="44"/>
      <c r="STM4" s="44"/>
      <c r="STN4" s="44"/>
      <c r="STO4" s="44"/>
      <c r="STP4" s="44"/>
      <c r="STQ4" s="44"/>
      <c r="STR4" s="44"/>
      <c r="STS4" s="44"/>
      <c r="STT4" s="44"/>
      <c r="STU4" s="44"/>
      <c r="STV4" s="44"/>
      <c r="STW4" s="44"/>
      <c r="STX4" s="44"/>
      <c r="STY4" s="44"/>
      <c r="STZ4" s="44"/>
      <c r="SUA4" s="44"/>
      <c r="SUB4" s="44"/>
      <c r="SUC4" s="44"/>
      <c r="SUD4" s="44"/>
      <c r="SUE4" s="44"/>
      <c r="SUF4" s="44"/>
      <c r="SUG4" s="44"/>
      <c r="SUH4" s="44"/>
      <c r="SUI4" s="44"/>
      <c r="SUJ4" s="44"/>
      <c r="SUK4" s="44"/>
      <c r="SUL4" s="44"/>
      <c r="SUM4" s="44"/>
      <c r="SUN4" s="44"/>
      <c r="SUO4" s="44"/>
      <c r="SUP4" s="44"/>
      <c r="SUQ4" s="44"/>
      <c r="SUR4" s="44"/>
      <c r="SUS4" s="44"/>
      <c r="SUT4" s="44"/>
      <c r="SUU4" s="44"/>
      <c r="SUV4" s="44"/>
      <c r="SUW4" s="44"/>
      <c r="SUX4" s="44"/>
      <c r="SUY4" s="44"/>
      <c r="SUZ4" s="44"/>
      <c r="SVA4" s="44"/>
      <c r="SVB4" s="44"/>
      <c r="SVC4" s="44"/>
      <c r="SVD4" s="44"/>
      <c r="SVE4" s="44"/>
      <c r="SVF4" s="44"/>
      <c r="SVG4" s="44"/>
      <c r="SVH4" s="44"/>
      <c r="SVI4" s="44"/>
      <c r="SVJ4" s="44"/>
      <c r="SVK4" s="44"/>
      <c r="SVL4" s="44"/>
      <c r="SVM4" s="44"/>
      <c r="SVN4" s="44"/>
      <c r="SVO4" s="44"/>
      <c r="SVP4" s="44"/>
      <c r="SVQ4" s="44"/>
      <c r="SVR4" s="44"/>
      <c r="SVS4" s="44"/>
      <c r="SVT4" s="44"/>
      <c r="SVU4" s="44"/>
      <c r="SVV4" s="44"/>
      <c r="SVW4" s="44"/>
      <c r="SVX4" s="44"/>
      <c r="SVY4" s="44"/>
      <c r="SVZ4" s="44"/>
      <c r="SWA4" s="44"/>
      <c r="SWB4" s="44"/>
      <c r="SWC4" s="44"/>
      <c r="SWD4" s="44"/>
      <c r="SWE4" s="44"/>
      <c r="SWF4" s="44"/>
      <c r="SWG4" s="44"/>
      <c r="SWH4" s="44"/>
      <c r="SWI4" s="44"/>
      <c r="SWJ4" s="44"/>
      <c r="SWK4" s="44"/>
      <c r="SWL4" s="44"/>
      <c r="SWM4" s="44"/>
      <c r="SWN4" s="44"/>
      <c r="SWO4" s="44"/>
      <c r="SWP4" s="44"/>
      <c r="SWQ4" s="44"/>
      <c r="SWR4" s="44"/>
      <c r="SWS4" s="44"/>
      <c r="SWT4" s="44"/>
      <c r="SWU4" s="44"/>
      <c r="SWV4" s="44"/>
      <c r="SWW4" s="44"/>
      <c r="SWX4" s="44"/>
      <c r="SWY4" s="44"/>
      <c r="SWZ4" s="44"/>
      <c r="SXA4" s="44"/>
      <c r="SXB4" s="44"/>
      <c r="SXC4" s="44"/>
      <c r="SXD4" s="44"/>
      <c r="SXE4" s="44"/>
      <c r="SXF4" s="44"/>
      <c r="SXG4" s="44"/>
      <c r="SXH4" s="44"/>
      <c r="SXI4" s="44"/>
      <c r="SXJ4" s="44"/>
      <c r="SXK4" s="44"/>
      <c r="SXL4" s="44"/>
      <c r="SXM4" s="44"/>
      <c r="SXN4" s="44"/>
      <c r="SXO4" s="44"/>
      <c r="SXP4" s="44"/>
      <c r="SXQ4" s="44"/>
      <c r="SXR4" s="44"/>
      <c r="SXS4" s="44"/>
      <c r="SXT4" s="44"/>
      <c r="SXU4" s="44"/>
      <c r="SXV4" s="44"/>
      <c r="SXW4" s="44"/>
      <c r="SXX4" s="44"/>
      <c r="SXY4" s="44"/>
      <c r="SXZ4" s="44"/>
      <c r="SYA4" s="44"/>
      <c r="SYB4" s="44"/>
      <c r="SYC4" s="44"/>
      <c r="SYD4" s="44"/>
      <c r="SYE4" s="44"/>
      <c r="SYF4" s="44"/>
      <c r="SYG4" s="44"/>
      <c r="SYH4" s="44"/>
      <c r="SYI4" s="44"/>
      <c r="SYJ4" s="44"/>
      <c r="SYK4" s="44"/>
      <c r="SYL4" s="44"/>
      <c r="SYM4" s="44"/>
      <c r="SYN4" s="44"/>
      <c r="SYO4" s="44"/>
      <c r="SYP4" s="44"/>
      <c r="SYQ4" s="44"/>
      <c r="SYR4" s="44"/>
      <c r="SYS4" s="44"/>
      <c r="SYT4" s="44"/>
      <c r="SYU4" s="44"/>
      <c r="SYV4" s="44"/>
      <c r="SYW4" s="44"/>
      <c r="SYX4" s="44"/>
      <c r="SYY4" s="44"/>
      <c r="SYZ4" s="44"/>
      <c r="SZA4" s="44"/>
      <c r="SZB4" s="44"/>
      <c r="SZC4" s="44"/>
      <c r="SZD4" s="44"/>
      <c r="SZE4" s="44"/>
      <c r="SZF4" s="44"/>
      <c r="SZG4" s="44"/>
      <c r="SZH4" s="44"/>
      <c r="SZI4" s="44"/>
      <c r="SZJ4" s="44"/>
      <c r="SZK4" s="44"/>
      <c r="SZL4" s="44"/>
      <c r="SZM4" s="44"/>
      <c r="SZN4" s="44"/>
      <c r="SZO4" s="44"/>
      <c r="SZP4" s="44"/>
      <c r="SZQ4" s="44"/>
      <c r="SZR4" s="44"/>
      <c r="SZS4" s="44"/>
      <c r="SZT4" s="44"/>
      <c r="SZU4" s="44"/>
      <c r="SZV4" s="44"/>
      <c r="SZW4" s="44"/>
      <c r="SZX4" s="44"/>
      <c r="SZY4" s="44"/>
      <c r="SZZ4" s="44"/>
      <c r="TAA4" s="44"/>
      <c r="TAB4" s="44"/>
      <c r="TAC4" s="44"/>
      <c r="TAD4" s="44"/>
      <c r="TAE4" s="44"/>
      <c r="TAF4" s="44"/>
      <c r="TAG4" s="44"/>
      <c r="TAH4" s="44"/>
      <c r="TAI4" s="44"/>
      <c r="TAJ4" s="44"/>
      <c r="TAK4" s="44"/>
      <c r="TAL4" s="44"/>
      <c r="TAM4" s="44"/>
      <c r="TAN4" s="44"/>
      <c r="TAO4" s="44"/>
      <c r="TAP4" s="44"/>
      <c r="TAQ4" s="44"/>
      <c r="TAR4" s="44"/>
      <c r="TAS4" s="44"/>
      <c r="TAT4" s="44"/>
      <c r="TAU4" s="44"/>
      <c r="TAV4" s="44"/>
      <c r="TAW4" s="44"/>
      <c r="TAX4" s="44"/>
      <c r="TAY4" s="44"/>
      <c r="TAZ4" s="44"/>
      <c r="TBA4" s="44"/>
      <c r="TBB4" s="44"/>
      <c r="TBC4" s="44"/>
      <c r="TBD4" s="44"/>
      <c r="TBE4" s="44"/>
      <c r="TBF4" s="44"/>
      <c r="TBG4" s="44"/>
      <c r="TBH4" s="44"/>
      <c r="TBI4" s="44"/>
      <c r="TBJ4" s="44"/>
      <c r="TBK4" s="44"/>
      <c r="TBL4" s="44"/>
      <c r="TBM4" s="44"/>
      <c r="TBN4" s="44"/>
      <c r="TBO4" s="44"/>
      <c r="TBP4" s="44"/>
      <c r="TBQ4" s="44"/>
      <c r="TBR4" s="44"/>
      <c r="TBS4" s="44"/>
      <c r="TBT4" s="44"/>
      <c r="TBU4" s="44"/>
      <c r="TBV4" s="44"/>
      <c r="TBW4" s="44"/>
      <c r="TBX4" s="44"/>
      <c r="TBY4" s="44"/>
      <c r="TBZ4" s="44"/>
      <c r="TCA4" s="44"/>
      <c r="TCB4" s="44"/>
      <c r="TCC4" s="44"/>
      <c r="TCD4" s="44"/>
      <c r="TCE4" s="44"/>
      <c r="TCF4" s="44"/>
      <c r="TCG4" s="44"/>
      <c r="TCH4" s="44"/>
      <c r="TCI4" s="44"/>
      <c r="TCJ4" s="44"/>
      <c r="TCK4" s="44"/>
      <c r="TCL4" s="44"/>
      <c r="TCM4" s="44"/>
      <c r="TCN4" s="44"/>
      <c r="TCO4" s="44"/>
      <c r="TCP4" s="44"/>
      <c r="TCQ4" s="44"/>
      <c r="TCR4" s="44"/>
      <c r="TCS4" s="44"/>
      <c r="TCT4" s="44"/>
      <c r="TCU4" s="44"/>
      <c r="TCV4" s="44"/>
      <c r="TCW4" s="44"/>
      <c r="TCX4" s="44"/>
      <c r="TCY4" s="44"/>
      <c r="TCZ4" s="44"/>
      <c r="TDA4" s="44"/>
      <c r="TDB4" s="44"/>
      <c r="TDC4" s="44"/>
      <c r="TDD4" s="44"/>
      <c r="TDE4" s="44"/>
      <c r="TDF4" s="44"/>
      <c r="TDG4" s="44"/>
      <c r="TDH4" s="44"/>
      <c r="TDI4" s="44"/>
      <c r="TDJ4" s="44"/>
      <c r="TDK4" s="44"/>
      <c r="TDL4" s="44"/>
      <c r="TDM4" s="44"/>
      <c r="TDN4" s="44"/>
      <c r="TDO4" s="44"/>
      <c r="TDP4" s="44"/>
      <c r="TDQ4" s="44"/>
      <c r="TDR4" s="44"/>
      <c r="TDS4" s="44"/>
      <c r="TDT4" s="44"/>
      <c r="TDU4" s="44"/>
      <c r="TDV4" s="44"/>
      <c r="TDW4" s="44"/>
      <c r="TDX4" s="44"/>
      <c r="TDY4" s="44"/>
      <c r="TDZ4" s="44"/>
      <c r="TEA4" s="44"/>
      <c r="TEB4" s="44"/>
      <c r="TEC4" s="44"/>
      <c r="TED4" s="44"/>
      <c r="TEE4" s="44"/>
      <c r="TEF4" s="44"/>
      <c r="TEG4" s="44"/>
      <c r="TEH4" s="44"/>
      <c r="TEI4" s="44"/>
      <c r="TEJ4" s="44"/>
      <c r="TEK4" s="44"/>
      <c r="TEL4" s="44"/>
      <c r="TEM4" s="44"/>
      <c r="TEN4" s="44"/>
      <c r="TEO4" s="44"/>
      <c r="TEP4" s="44"/>
      <c r="TEQ4" s="44"/>
      <c r="TER4" s="44"/>
      <c r="TES4" s="44"/>
      <c r="TET4" s="44"/>
      <c r="TEU4" s="44"/>
      <c r="TEV4" s="44"/>
      <c r="TEW4" s="44"/>
      <c r="TEX4" s="44"/>
      <c r="TEY4" s="44"/>
      <c r="TEZ4" s="44"/>
      <c r="TFA4" s="44"/>
      <c r="TFB4" s="44"/>
      <c r="TFC4" s="44"/>
      <c r="TFD4" s="44"/>
      <c r="TFE4" s="44"/>
      <c r="TFF4" s="44"/>
      <c r="TFG4" s="44"/>
      <c r="TFH4" s="44"/>
      <c r="TFI4" s="44"/>
    </row>
    <row r="5" spans="1:13685" s="51" customFormat="1" ht="132.75" customHeight="1" x14ac:dyDescent="0.35">
      <c r="A5" s="71" t="s">
        <v>115</v>
      </c>
      <c r="B5" s="72" t="s">
        <v>45</v>
      </c>
      <c r="C5" s="72" t="s">
        <v>46</v>
      </c>
      <c r="D5" s="72" t="s">
        <v>97</v>
      </c>
      <c r="E5" s="72" t="s">
        <v>91</v>
      </c>
      <c r="F5" s="72" t="s">
        <v>96</v>
      </c>
      <c r="G5" s="73" t="s">
        <v>75</v>
      </c>
      <c r="H5" s="73" t="s">
        <v>75</v>
      </c>
      <c r="I5" s="74" t="s">
        <v>76</v>
      </c>
      <c r="J5" s="74" t="s">
        <v>76</v>
      </c>
      <c r="K5" s="50"/>
      <c r="L5" s="70"/>
      <c r="M5" s="70"/>
      <c r="N5" s="70"/>
      <c r="O5" s="70"/>
      <c r="P5" s="70"/>
      <c r="Q5" s="70"/>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c r="JX5" s="41"/>
      <c r="JY5" s="41"/>
      <c r="JZ5" s="41"/>
      <c r="KA5" s="41"/>
      <c r="KB5" s="41"/>
      <c r="KC5" s="41"/>
      <c r="KD5" s="41"/>
      <c r="KE5" s="41"/>
      <c r="KF5" s="41"/>
      <c r="KG5" s="41"/>
      <c r="KH5" s="41"/>
      <c r="KI5" s="41"/>
      <c r="KJ5" s="41"/>
      <c r="KK5" s="41"/>
      <c r="KL5" s="41"/>
      <c r="KM5" s="41"/>
      <c r="KN5" s="41"/>
      <c r="KO5" s="41"/>
      <c r="KP5" s="41"/>
      <c r="KQ5" s="41"/>
      <c r="KR5" s="41"/>
      <c r="KS5" s="41"/>
      <c r="KT5" s="41"/>
      <c r="KU5" s="41"/>
      <c r="KV5" s="41"/>
      <c r="KW5" s="41"/>
      <c r="KX5" s="41"/>
      <c r="KY5" s="41"/>
      <c r="KZ5" s="41"/>
      <c r="LA5" s="41"/>
      <c r="LB5" s="41"/>
      <c r="LC5" s="41"/>
      <c r="LD5" s="41"/>
      <c r="LE5" s="41"/>
      <c r="LF5" s="41"/>
      <c r="LG5" s="41"/>
      <c r="LH5" s="41"/>
      <c r="LI5" s="41"/>
      <c r="LJ5" s="41"/>
      <c r="LK5" s="41"/>
      <c r="LL5" s="41"/>
      <c r="LM5" s="41"/>
      <c r="LN5" s="41"/>
      <c r="LO5" s="41"/>
      <c r="LP5" s="41"/>
      <c r="LQ5" s="41"/>
      <c r="LR5" s="41"/>
      <c r="LS5" s="41"/>
      <c r="LT5" s="41"/>
      <c r="LU5" s="41"/>
      <c r="LV5" s="41"/>
      <c r="LW5" s="41"/>
      <c r="LX5" s="41"/>
      <c r="LY5" s="41"/>
      <c r="LZ5" s="41"/>
      <c r="MA5" s="41"/>
      <c r="MB5" s="41"/>
      <c r="MC5" s="41"/>
      <c r="MD5" s="41"/>
      <c r="ME5" s="41"/>
      <c r="MF5" s="41"/>
      <c r="MG5" s="41"/>
      <c r="MH5" s="41"/>
      <c r="MI5" s="41"/>
      <c r="MJ5" s="41"/>
      <c r="MK5" s="41"/>
      <c r="ML5" s="41"/>
      <c r="MM5" s="41"/>
      <c r="MN5" s="41"/>
      <c r="MO5" s="41"/>
      <c r="MP5" s="41"/>
      <c r="MQ5" s="41"/>
      <c r="MR5" s="41"/>
      <c r="MS5" s="41"/>
      <c r="MT5" s="41"/>
      <c r="MU5" s="41"/>
      <c r="MV5" s="41"/>
      <c r="MW5" s="41"/>
      <c r="MX5" s="41"/>
      <c r="MY5" s="41"/>
      <c r="MZ5" s="41"/>
      <c r="NA5" s="41"/>
      <c r="NB5" s="41"/>
      <c r="NC5" s="41"/>
      <c r="ND5" s="41"/>
      <c r="NE5" s="41"/>
      <c r="NF5" s="41"/>
      <c r="NG5" s="41"/>
      <c r="NH5" s="41"/>
      <c r="NI5" s="41"/>
      <c r="NJ5" s="41"/>
      <c r="NK5" s="41"/>
      <c r="NL5" s="41"/>
      <c r="NM5" s="41"/>
      <c r="NN5" s="41"/>
      <c r="NO5" s="41"/>
      <c r="NP5" s="41"/>
      <c r="NQ5" s="41"/>
      <c r="NR5" s="41"/>
      <c r="NS5" s="41"/>
      <c r="NT5" s="41"/>
      <c r="NU5" s="41"/>
      <c r="NV5" s="41"/>
      <c r="NW5" s="41"/>
      <c r="NX5" s="41"/>
      <c r="NY5" s="41"/>
      <c r="NZ5" s="41"/>
      <c r="OA5" s="41"/>
      <c r="OB5" s="41"/>
      <c r="OC5" s="41"/>
      <c r="OD5" s="41"/>
      <c r="OE5" s="41"/>
      <c r="OF5" s="41"/>
      <c r="OG5" s="41"/>
      <c r="OH5" s="41"/>
      <c r="OI5" s="41"/>
      <c r="OJ5" s="41"/>
      <c r="OK5" s="41"/>
      <c r="OL5" s="41"/>
      <c r="OM5" s="41"/>
      <c r="ON5" s="41"/>
      <c r="OO5" s="41"/>
      <c r="OP5" s="41"/>
      <c r="OQ5" s="41"/>
      <c r="OR5" s="41"/>
      <c r="OS5" s="41"/>
      <c r="OT5" s="41"/>
      <c r="OU5" s="41"/>
      <c r="OV5" s="41"/>
      <c r="OW5" s="41"/>
      <c r="OX5" s="41"/>
      <c r="OY5" s="41"/>
      <c r="OZ5" s="41"/>
      <c r="PA5" s="41"/>
      <c r="PB5" s="41"/>
      <c r="PC5" s="41"/>
      <c r="PD5" s="41"/>
      <c r="PE5" s="41"/>
      <c r="PF5" s="41"/>
      <c r="PG5" s="41"/>
      <c r="PH5" s="41"/>
      <c r="PI5" s="41"/>
      <c r="PJ5" s="41"/>
      <c r="PK5" s="41"/>
      <c r="PL5" s="41"/>
      <c r="PM5" s="41"/>
      <c r="PN5" s="41"/>
      <c r="PO5" s="41"/>
      <c r="PP5" s="41"/>
      <c r="PQ5" s="41"/>
      <c r="PR5" s="41"/>
      <c r="PS5" s="41"/>
      <c r="PT5" s="41"/>
      <c r="PU5" s="41"/>
      <c r="PV5" s="41"/>
      <c r="PW5" s="41"/>
      <c r="PX5" s="41"/>
      <c r="PY5" s="41"/>
      <c r="PZ5" s="41"/>
      <c r="QA5" s="41"/>
      <c r="QB5" s="41"/>
      <c r="QC5" s="41"/>
      <c r="QD5" s="41"/>
      <c r="QE5" s="41"/>
      <c r="QF5" s="41"/>
      <c r="QG5" s="41"/>
      <c r="QH5" s="41"/>
      <c r="QI5" s="41"/>
      <c r="QJ5" s="41"/>
      <c r="QK5" s="41"/>
      <c r="QL5" s="41"/>
      <c r="QM5" s="41"/>
      <c r="QN5" s="41"/>
      <c r="QO5" s="41"/>
      <c r="QP5" s="41"/>
      <c r="QQ5" s="41"/>
      <c r="QR5" s="41"/>
      <c r="QS5" s="41"/>
      <c r="QT5" s="41"/>
      <c r="QU5" s="41"/>
      <c r="QV5" s="41"/>
      <c r="QW5" s="41"/>
      <c r="QX5" s="41"/>
      <c r="QY5" s="41"/>
      <c r="QZ5" s="41"/>
      <c r="RA5" s="41"/>
      <c r="RB5" s="41"/>
      <c r="RC5" s="41"/>
      <c r="RD5" s="41"/>
      <c r="RE5" s="41"/>
      <c r="RF5" s="41"/>
      <c r="RG5" s="41"/>
      <c r="RH5" s="41"/>
      <c r="RI5" s="41"/>
      <c r="RJ5" s="41"/>
      <c r="RK5" s="41"/>
      <c r="RL5" s="41"/>
      <c r="RM5" s="41"/>
      <c r="RN5" s="41"/>
      <c r="RO5" s="41"/>
      <c r="RP5" s="41"/>
      <c r="RQ5" s="41"/>
      <c r="RR5" s="41"/>
      <c r="RS5" s="41"/>
      <c r="RT5" s="41"/>
      <c r="RU5" s="41"/>
      <c r="RV5" s="41"/>
      <c r="RW5" s="41"/>
      <c r="RX5" s="41"/>
      <c r="RY5" s="41"/>
      <c r="RZ5" s="41"/>
      <c r="SA5" s="41"/>
      <c r="SB5" s="41"/>
      <c r="SC5" s="41"/>
      <c r="SD5" s="41"/>
      <c r="SE5" s="41"/>
      <c r="SF5" s="41"/>
      <c r="SG5" s="41"/>
      <c r="SH5" s="41"/>
      <c r="SI5" s="41"/>
      <c r="SJ5" s="41"/>
      <c r="SK5" s="41"/>
      <c r="SL5" s="41"/>
      <c r="SM5" s="41"/>
      <c r="SN5" s="41"/>
      <c r="SO5" s="41"/>
      <c r="SP5" s="41"/>
      <c r="SQ5" s="41"/>
      <c r="SR5" s="41"/>
      <c r="SS5" s="41"/>
      <c r="ST5" s="41"/>
      <c r="SU5" s="41"/>
      <c r="SV5" s="41"/>
      <c r="SW5" s="41"/>
      <c r="SX5" s="41"/>
      <c r="SY5" s="41"/>
      <c r="SZ5" s="41"/>
      <c r="TA5" s="41"/>
      <c r="TB5" s="41"/>
      <c r="TC5" s="41"/>
      <c r="TD5" s="41"/>
      <c r="TE5" s="41"/>
      <c r="TF5" s="41"/>
      <c r="TG5" s="41"/>
      <c r="TH5" s="41"/>
      <c r="TI5" s="41"/>
      <c r="TJ5" s="41"/>
      <c r="TK5" s="41"/>
      <c r="TL5" s="41"/>
      <c r="TM5" s="41"/>
      <c r="TN5" s="41"/>
      <c r="TO5" s="41"/>
      <c r="TP5" s="41"/>
      <c r="TQ5" s="41"/>
      <c r="TR5" s="41"/>
      <c r="TS5" s="41"/>
      <c r="TT5" s="41"/>
      <c r="TU5" s="41"/>
      <c r="TV5" s="41"/>
      <c r="TW5" s="41"/>
      <c r="TX5" s="41"/>
      <c r="TY5" s="41"/>
      <c r="TZ5" s="41"/>
      <c r="UA5" s="41"/>
      <c r="UB5" s="41"/>
      <c r="UC5" s="41"/>
      <c r="UD5" s="41"/>
      <c r="UE5" s="41"/>
      <c r="UF5" s="41"/>
      <c r="UG5" s="41"/>
      <c r="UH5" s="41"/>
      <c r="UI5" s="41"/>
      <c r="UJ5" s="41"/>
      <c r="UK5" s="41"/>
      <c r="UL5" s="41"/>
      <c r="UM5" s="41"/>
      <c r="UN5" s="41"/>
      <c r="UO5" s="41"/>
      <c r="UP5" s="41"/>
      <c r="UQ5" s="41"/>
      <c r="UR5" s="41"/>
      <c r="US5" s="41"/>
      <c r="UT5" s="41"/>
      <c r="UU5" s="41"/>
      <c r="UV5" s="41"/>
      <c r="UW5" s="41"/>
      <c r="UX5" s="41"/>
      <c r="UY5" s="41"/>
      <c r="UZ5" s="41"/>
      <c r="VA5" s="41"/>
      <c r="VB5" s="41"/>
      <c r="VC5" s="41"/>
      <c r="VD5" s="41"/>
      <c r="VE5" s="41"/>
      <c r="VF5" s="41"/>
      <c r="VG5" s="41"/>
      <c r="VH5" s="41"/>
      <c r="VI5" s="41"/>
      <c r="VJ5" s="41"/>
      <c r="VK5" s="41"/>
      <c r="VL5" s="41"/>
      <c r="VM5" s="41"/>
      <c r="VN5" s="41"/>
      <c r="VO5" s="41"/>
      <c r="VP5" s="41"/>
      <c r="VQ5" s="41"/>
      <c r="VR5" s="41"/>
      <c r="VS5" s="41"/>
      <c r="VT5" s="41"/>
      <c r="VU5" s="41"/>
      <c r="VV5" s="41"/>
      <c r="VW5" s="41"/>
      <c r="VX5" s="41"/>
      <c r="VY5" s="41"/>
      <c r="VZ5" s="41"/>
      <c r="WA5" s="41"/>
      <c r="WB5" s="41"/>
      <c r="WC5" s="41"/>
      <c r="WD5" s="41"/>
      <c r="WE5" s="41"/>
      <c r="WF5" s="41"/>
      <c r="WG5" s="41"/>
      <c r="WH5" s="41"/>
      <c r="WI5" s="41"/>
      <c r="WJ5" s="41"/>
      <c r="WK5" s="41"/>
      <c r="WL5" s="41"/>
      <c r="WM5" s="41"/>
      <c r="WN5" s="41"/>
      <c r="WO5" s="41"/>
      <c r="WP5" s="41"/>
      <c r="WQ5" s="41"/>
      <c r="WR5" s="41"/>
      <c r="WS5" s="41"/>
      <c r="WT5" s="41"/>
      <c r="WU5" s="41"/>
      <c r="WV5" s="41"/>
      <c r="WW5" s="41"/>
      <c r="WX5" s="41"/>
      <c r="WY5" s="41"/>
      <c r="WZ5" s="41"/>
      <c r="XA5" s="41"/>
      <c r="XB5" s="41"/>
      <c r="XC5" s="41"/>
      <c r="XD5" s="41"/>
      <c r="XE5" s="41"/>
      <c r="XF5" s="41"/>
      <c r="XG5" s="41"/>
      <c r="XH5" s="41"/>
      <c r="XI5" s="41"/>
      <c r="XJ5" s="41"/>
      <c r="XK5" s="41"/>
      <c r="XL5" s="41"/>
      <c r="XM5" s="41"/>
      <c r="XN5" s="41"/>
      <c r="XO5" s="41"/>
      <c r="XP5" s="41"/>
      <c r="XQ5" s="41"/>
      <c r="XR5" s="41"/>
      <c r="XS5" s="41"/>
      <c r="XT5" s="41"/>
      <c r="XU5" s="41"/>
      <c r="XV5" s="41"/>
      <c r="XW5" s="41"/>
      <c r="XX5" s="41"/>
      <c r="XY5" s="41"/>
      <c r="XZ5" s="41"/>
      <c r="YA5" s="41"/>
      <c r="YB5" s="41"/>
      <c r="YC5" s="41"/>
      <c r="YD5" s="41"/>
      <c r="YE5" s="41"/>
      <c r="YF5" s="41"/>
      <c r="YG5" s="41"/>
      <c r="YH5" s="41"/>
      <c r="YI5" s="41"/>
      <c r="YJ5" s="41"/>
      <c r="YK5" s="41"/>
      <c r="YL5" s="41"/>
      <c r="YM5" s="41"/>
      <c r="YN5" s="41"/>
      <c r="YO5" s="41"/>
      <c r="YP5" s="41"/>
      <c r="YQ5" s="41"/>
      <c r="YR5" s="41"/>
      <c r="YS5" s="41"/>
      <c r="YT5" s="41"/>
      <c r="YU5" s="41"/>
      <c r="YV5" s="41"/>
      <c r="YW5" s="41"/>
      <c r="YX5" s="41"/>
      <c r="YY5" s="41"/>
      <c r="YZ5" s="41"/>
      <c r="ZA5" s="41"/>
      <c r="ZB5" s="41"/>
      <c r="ZC5" s="41"/>
      <c r="ZD5" s="41"/>
      <c r="ZE5" s="41"/>
      <c r="ZF5" s="41"/>
      <c r="ZG5" s="41"/>
      <c r="ZH5" s="41"/>
      <c r="ZI5" s="41"/>
      <c r="ZJ5" s="41"/>
      <c r="ZK5" s="41"/>
      <c r="ZL5" s="41"/>
      <c r="ZM5" s="41"/>
      <c r="ZN5" s="41"/>
      <c r="ZO5" s="41"/>
      <c r="ZP5" s="41"/>
      <c r="ZQ5" s="41"/>
      <c r="ZR5" s="41"/>
      <c r="ZS5" s="41"/>
      <c r="ZT5" s="41"/>
      <c r="ZU5" s="41"/>
      <c r="ZV5" s="41"/>
      <c r="ZW5" s="41"/>
      <c r="ZX5" s="41"/>
      <c r="ZY5" s="41"/>
      <c r="ZZ5" s="41"/>
      <c r="AAA5" s="41"/>
      <c r="AAB5" s="41"/>
      <c r="AAC5" s="41"/>
      <c r="AAD5" s="41"/>
      <c r="AAE5" s="41"/>
      <c r="AAF5" s="41"/>
      <c r="AAG5" s="41"/>
      <c r="AAH5" s="41"/>
      <c r="AAI5" s="41"/>
      <c r="AAJ5" s="41"/>
      <c r="AAK5" s="41"/>
      <c r="AAL5" s="41"/>
      <c r="AAM5" s="41"/>
      <c r="AAN5" s="41"/>
      <c r="AAO5" s="41"/>
      <c r="AAP5" s="41"/>
      <c r="AAQ5" s="41"/>
      <c r="AAR5" s="41"/>
      <c r="AAS5" s="41"/>
      <c r="AAT5" s="41"/>
      <c r="AAU5" s="41"/>
      <c r="AAV5" s="41"/>
      <c r="AAW5" s="41"/>
      <c r="AAX5" s="41"/>
      <c r="AAY5" s="41"/>
      <c r="AAZ5" s="41"/>
      <c r="ABA5" s="41"/>
      <c r="ABB5" s="41"/>
      <c r="ABC5" s="41"/>
      <c r="ABD5" s="41"/>
      <c r="ABE5" s="41"/>
      <c r="ABF5" s="41"/>
      <c r="ABG5" s="41"/>
      <c r="ABH5" s="41"/>
      <c r="ABI5" s="41"/>
      <c r="ABJ5" s="41"/>
      <c r="ABK5" s="41"/>
      <c r="ABL5" s="41"/>
      <c r="ABM5" s="41"/>
      <c r="ABN5" s="41"/>
      <c r="ABO5" s="41"/>
      <c r="ABP5" s="41"/>
      <c r="ABQ5" s="41"/>
      <c r="ABR5" s="41"/>
      <c r="ABS5" s="41"/>
      <c r="ABT5" s="41"/>
      <c r="ABU5" s="41"/>
      <c r="ABV5" s="41"/>
      <c r="ABW5" s="41"/>
      <c r="ABX5" s="41"/>
      <c r="ABY5" s="41"/>
      <c r="ABZ5" s="41"/>
      <c r="ACA5" s="41"/>
      <c r="ACB5" s="41"/>
      <c r="ACC5" s="41"/>
      <c r="ACD5" s="41"/>
      <c r="ACE5" s="41"/>
      <c r="ACF5" s="41"/>
      <c r="ACG5" s="41"/>
      <c r="ACH5" s="41"/>
      <c r="ACI5" s="41"/>
      <c r="ACJ5" s="41"/>
      <c r="ACK5" s="41"/>
      <c r="ACL5" s="41"/>
      <c r="ACM5" s="41"/>
      <c r="ACN5" s="41"/>
      <c r="ACO5" s="41"/>
      <c r="ACP5" s="41"/>
      <c r="ACQ5" s="41"/>
      <c r="ACR5" s="41"/>
      <c r="ACS5" s="41"/>
      <c r="ACT5" s="41"/>
      <c r="ACU5" s="41"/>
      <c r="ACV5" s="41"/>
      <c r="ACW5" s="41"/>
      <c r="ACX5" s="41"/>
      <c r="ACY5" s="41"/>
      <c r="ACZ5" s="41"/>
      <c r="ADA5" s="41"/>
      <c r="ADB5" s="41"/>
      <c r="ADC5" s="41"/>
      <c r="ADD5" s="41"/>
      <c r="ADE5" s="41"/>
      <c r="ADF5" s="41"/>
      <c r="ADG5" s="41"/>
      <c r="ADH5" s="41"/>
      <c r="ADI5" s="41"/>
      <c r="ADJ5" s="41"/>
      <c r="ADK5" s="41"/>
      <c r="ADL5" s="41"/>
      <c r="ADM5" s="41"/>
      <c r="ADN5" s="41"/>
      <c r="ADO5" s="41"/>
      <c r="ADP5" s="41"/>
      <c r="ADQ5" s="41"/>
      <c r="ADR5" s="41"/>
      <c r="ADS5" s="41"/>
      <c r="ADT5" s="41"/>
      <c r="ADU5" s="41"/>
      <c r="ADV5" s="41"/>
      <c r="ADW5" s="41"/>
      <c r="ADX5" s="41"/>
      <c r="ADY5" s="41"/>
      <c r="ADZ5" s="41"/>
      <c r="AEA5" s="41"/>
      <c r="AEB5" s="41"/>
      <c r="AEC5" s="41"/>
      <c r="AED5" s="41"/>
      <c r="AEE5" s="41"/>
      <c r="AEF5" s="41"/>
      <c r="AEG5" s="41"/>
      <c r="AEH5" s="41"/>
      <c r="AEI5" s="41"/>
      <c r="AEJ5" s="41"/>
      <c r="AEK5" s="41"/>
      <c r="AEL5" s="41"/>
      <c r="AEM5" s="41"/>
      <c r="AEN5" s="41"/>
      <c r="AEO5" s="41"/>
      <c r="AEP5" s="41"/>
      <c r="AEQ5" s="41"/>
      <c r="AER5" s="41"/>
      <c r="AES5" s="41"/>
      <c r="AET5" s="41"/>
      <c r="AEU5" s="41"/>
      <c r="AEV5" s="41"/>
      <c r="AEW5" s="41"/>
      <c r="AEX5" s="41"/>
      <c r="AEY5" s="41"/>
      <c r="AEZ5" s="41"/>
      <c r="AFA5" s="41"/>
      <c r="AFB5" s="41"/>
      <c r="AFC5" s="41"/>
      <c r="AFD5" s="41"/>
      <c r="AFE5" s="41"/>
      <c r="AFF5" s="41"/>
      <c r="AFG5" s="41"/>
      <c r="AFH5" s="41"/>
      <c r="AFI5" s="41"/>
      <c r="AFJ5" s="41"/>
      <c r="AFK5" s="41"/>
      <c r="AFL5" s="41"/>
      <c r="AFM5" s="41"/>
      <c r="AFN5" s="41"/>
      <c r="AFO5" s="41"/>
      <c r="AFP5" s="41"/>
      <c r="AFQ5" s="41"/>
      <c r="AFR5" s="41"/>
      <c r="AFS5" s="41"/>
      <c r="AFT5" s="41"/>
      <c r="AFU5" s="41"/>
      <c r="AFV5" s="41"/>
      <c r="AFW5" s="41"/>
      <c r="AFX5" s="41"/>
      <c r="AFY5" s="41"/>
      <c r="AFZ5" s="41"/>
      <c r="AGA5" s="41"/>
      <c r="AGB5" s="41"/>
      <c r="AGC5" s="41"/>
      <c r="AGD5" s="41"/>
      <c r="AGE5" s="41"/>
      <c r="AGF5" s="41"/>
      <c r="AGG5" s="41"/>
      <c r="AGH5" s="41"/>
      <c r="AGI5" s="41"/>
      <c r="AGJ5" s="41"/>
      <c r="AGK5" s="41"/>
      <c r="AGL5" s="41"/>
      <c r="AGM5" s="41"/>
      <c r="AGN5" s="41"/>
      <c r="AGO5" s="41"/>
      <c r="AGP5" s="41"/>
      <c r="AGQ5" s="41"/>
      <c r="AGR5" s="41"/>
      <c r="AGS5" s="41"/>
      <c r="AGT5" s="41"/>
      <c r="AGU5" s="41"/>
      <c r="AGV5" s="41"/>
      <c r="AGW5" s="41"/>
      <c r="AGX5" s="41"/>
      <c r="AGY5" s="41"/>
      <c r="AGZ5" s="41"/>
      <c r="AHA5" s="41"/>
      <c r="AHB5" s="41"/>
      <c r="AHC5" s="41"/>
      <c r="AHD5" s="41"/>
      <c r="AHE5" s="41"/>
      <c r="AHF5" s="41"/>
      <c r="AHG5" s="41"/>
      <c r="AHH5" s="41"/>
      <c r="AHI5" s="41"/>
      <c r="AHJ5" s="41"/>
      <c r="AHK5" s="41"/>
      <c r="AHL5" s="41"/>
      <c r="AHM5" s="41"/>
      <c r="AHN5" s="41"/>
      <c r="AHO5" s="41"/>
      <c r="AHP5" s="41"/>
      <c r="AHQ5" s="41"/>
      <c r="AHR5" s="41"/>
      <c r="AHS5" s="41"/>
      <c r="AHT5" s="41"/>
      <c r="AHU5" s="41"/>
      <c r="AHV5" s="41"/>
      <c r="AHW5" s="41"/>
      <c r="AHX5" s="41"/>
      <c r="AHY5" s="41"/>
      <c r="AHZ5" s="41"/>
      <c r="AIA5" s="41"/>
      <c r="AIB5" s="41"/>
      <c r="AIC5" s="41"/>
      <c r="AID5" s="41"/>
      <c r="AIE5" s="41"/>
      <c r="AIF5" s="41"/>
      <c r="AIG5" s="41"/>
      <c r="AIH5" s="41"/>
      <c r="AII5" s="41"/>
      <c r="AIJ5" s="41"/>
      <c r="AIK5" s="41"/>
      <c r="AIL5" s="41"/>
      <c r="AIM5" s="41"/>
      <c r="AIN5" s="41"/>
      <c r="AIO5" s="41"/>
      <c r="AIP5" s="41"/>
      <c r="AIQ5" s="41"/>
      <c r="AIR5" s="41"/>
      <c r="AIS5" s="41"/>
      <c r="AIT5" s="41"/>
      <c r="AIU5" s="41"/>
      <c r="AIV5" s="41"/>
      <c r="AIW5" s="41"/>
      <c r="AIX5" s="41"/>
      <c r="AIY5" s="41"/>
      <c r="AIZ5" s="41"/>
      <c r="AJA5" s="41"/>
      <c r="AJB5" s="41"/>
      <c r="AJC5" s="41"/>
      <c r="AJD5" s="41"/>
      <c r="AJE5" s="41"/>
      <c r="AJF5" s="41"/>
      <c r="AJG5" s="41"/>
      <c r="AJH5" s="41"/>
      <c r="AJI5" s="41"/>
      <c r="AJJ5" s="41"/>
      <c r="AJK5" s="41"/>
      <c r="AJL5" s="41"/>
      <c r="AJM5" s="41"/>
      <c r="AJN5" s="41"/>
      <c r="AJO5" s="41"/>
      <c r="AJP5" s="41"/>
      <c r="AJQ5" s="41"/>
      <c r="AJR5" s="41"/>
      <c r="AJS5" s="41"/>
      <c r="AJT5" s="41"/>
      <c r="AJU5" s="41"/>
      <c r="AJV5" s="41"/>
      <c r="AJW5" s="41"/>
      <c r="AJX5" s="41"/>
      <c r="AJY5" s="41"/>
      <c r="AJZ5" s="41"/>
      <c r="AKA5" s="41"/>
      <c r="AKB5" s="41"/>
      <c r="AKC5" s="41"/>
      <c r="AKD5" s="41"/>
      <c r="AKE5" s="41"/>
      <c r="AKF5" s="41"/>
      <c r="AKG5" s="41"/>
      <c r="AKH5" s="41"/>
      <c r="AKI5" s="41"/>
      <c r="AKJ5" s="41"/>
      <c r="AKK5" s="41"/>
      <c r="AKL5" s="41"/>
      <c r="AKM5" s="41"/>
      <c r="AKN5" s="41"/>
      <c r="AKO5" s="41"/>
      <c r="AKP5" s="41"/>
      <c r="AKQ5" s="41"/>
      <c r="AKR5" s="41"/>
      <c r="AKS5" s="41"/>
      <c r="AKT5" s="41"/>
      <c r="AKU5" s="41"/>
      <c r="AKV5" s="41"/>
      <c r="AKW5" s="41"/>
      <c r="AKX5" s="41"/>
      <c r="AKY5" s="41"/>
      <c r="AKZ5" s="41"/>
      <c r="ALA5" s="41"/>
      <c r="ALB5" s="41"/>
      <c r="ALC5" s="41"/>
      <c r="ALD5" s="41"/>
      <c r="ALE5" s="41"/>
      <c r="ALF5" s="41"/>
      <c r="ALG5" s="41"/>
      <c r="ALH5" s="41"/>
      <c r="ALI5" s="41"/>
      <c r="ALJ5" s="41"/>
      <c r="ALK5" s="41"/>
      <c r="ALL5" s="41"/>
      <c r="ALM5" s="41"/>
      <c r="ALN5" s="41"/>
      <c r="ALO5" s="41"/>
      <c r="ALP5" s="41"/>
      <c r="ALQ5" s="41"/>
      <c r="ALR5" s="41"/>
      <c r="ALS5" s="41"/>
      <c r="ALT5" s="41"/>
      <c r="ALU5" s="41"/>
      <c r="ALV5" s="41"/>
      <c r="ALW5" s="41"/>
      <c r="ALX5" s="41"/>
      <c r="ALY5" s="41"/>
      <c r="ALZ5" s="41"/>
      <c r="AMA5" s="41"/>
      <c r="AMB5" s="41"/>
      <c r="AMC5" s="41"/>
      <c r="AMD5" s="41"/>
      <c r="AME5" s="41"/>
      <c r="AMF5" s="41"/>
      <c r="AMG5" s="41"/>
      <c r="AMH5" s="41"/>
      <c r="AMI5" s="41"/>
      <c r="AMJ5" s="41"/>
      <c r="AMK5" s="41"/>
      <c r="AML5" s="41"/>
      <c r="AMM5" s="41"/>
      <c r="AMN5" s="41"/>
      <c r="AMO5" s="41"/>
      <c r="AMP5" s="41"/>
      <c r="AMQ5" s="41"/>
      <c r="AMR5" s="41"/>
      <c r="AMS5" s="41"/>
      <c r="AMT5" s="41"/>
      <c r="AMU5" s="41"/>
      <c r="AMV5" s="41"/>
      <c r="AMW5" s="41"/>
      <c r="AMX5" s="41"/>
      <c r="AMY5" s="41"/>
      <c r="AMZ5" s="41"/>
      <c r="ANA5" s="41"/>
      <c r="ANB5" s="41"/>
      <c r="ANC5" s="41"/>
      <c r="AND5" s="41"/>
      <c r="ANE5" s="41"/>
      <c r="ANF5" s="41"/>
      <c r="ANG5" s="41"/>
      <c r="ANH5" s="41"/>
      <c r="ANI5" s="41"/>
      <c r="ANJ5" s="41"/>
      <c r="ANK5" s="41"/>
      <c r="ANL5" s="41"/>
      <c r="ANM5" s="41"/>
      <c r="ANN5" s="41"/>
      <c r="ANO5" s="41"/>
      <c r="ANP5" s="41"/>
      <c r="ANQ5" s="41"/>
      <c r="ANR5" s="41"/>
      <c r="ANS5" s="41"/>
      <c r="ANT5" s="41"/>
      <c r="ANU5" s="41"/>
      <c r="ANV5" s="41"/>
      <c r="ANW5" s="41"/>
      <c r="ANX5" s="41"/>
      <c r="ANY5" s="41"/>
      <c r="ANZ5" s="41"/>
      <c r="AOA5" s="41"/>
      <c r="AOB5" s="41"/>
      <c r="AOC5" s="41"/>
      <c r="AOD5" s="41"/>
      <c r="AOE5" s="41"/>
      <c r="AOF5" s="41"/>
      <c r="AOG5" s="41"/>
      <c r="AOH5" s="41"/>
      <c r="AOI5" s="41"/>
      <c r="AOJ5" s="41"/>
      <c r="AOK5" s="41"/>
      <c r="AOL5" s="41"/>
      <c r="AOM5" s="41"/>
      <c r="AON5" s="41"/>
      <c r="AOO5" s="41"/>
      <c r="AOP5" s="41"/>
      <c r="AOQ5" s="41"/>
      <c r="AOR5" s="41"/>
      <c r="AOS5" s="41"/>
      <c r="AOT5" s="41"/>
      <c r="AOU5" s="41"/>
      <c r="AOV5" s="41"/>
      <c r="AOW5" s="41"/>
      <c r="AOX5" s="41"/>
      <c r="AOY5" s="41"/>
      <c r="AOZ5" s="41"/>
      <c r="APA5" s="41"/>
      <c r="APB5" s="41"/>
      <c r="APC5" s="41"/>
      <c r="APD5" s="41"/>
      <c r="APE5" s="41"/>
      <c r="APF5" s="41"/>
      <c r="APG5" s="41"/>
      <c r="APH5" s="41"/>
      <c r="API5" s="41"/>
      <c r="APJ5" s="41"/>
      <c r="APK5" s="41"/>
      <c r="APL5" s="41"/>
      <c r="APM5" s="41"/>
      <c r="APN5" s="41"/>
      <c r="APO5" s="41"/>
      <c r="APP5" s="41"/>
      <c r="APQ5" s="41"/>
      <c r="APR5" s="41"/>
      <c r="APS5" s="41"/>
      <c r="APT5" s="41"/>
      <c r="APU5" s="41"/>
      <c r="APV5" s="41"/>
      <c r="APW5" s="41"/>
      <c r="APX5" s="41"/>
      <c r="APY5" s="41"/>
      <c r="APZ5" s="41"/>
      <c r="AQA5" s="41"/>
      <c r="AQB5" s="41"/>
      <c r="AQC5" s="41"/>
      <c r="AQD5" s="41"/>
      <c r="AQE5" s="41"/>
      <c r="AQF5" s="41"/>
      <c r="AQG5" s="41"/>
      <c r="AQH5" s="41"/>
      <c r="AQI5" s="41"/>
      <c r="AQJ5" s="41"/>
      <c r="AQK5" s="41"/>
      <c r="AQL5" s="41"/>
      <c r="AQM5" s="41"/>
      <c r="AQN5" s="41"/>
      <c r="AQO5" s="41"/>
      <c r="AQP5" s="41"/>
      <c r="AQQ5" s="41"/>
      <c r="AQR5" s="41"/>
      <c r="AQS5" s="41"/>
      <c r="AQT5" s="41"/>
      <c r="AQU5" s="41"/>
      <c r="AQV5" s="41"/>
      <c r="AQW5" s="41"/>
      <c r="AQX5" s="41"/>
      <c r="AQY5" s="41"/>
      <c r="AQZ5" s="41"/>
      <c r="ARA5" s="41"/>
      <c r="ARB5" s="41"/>
      <c r="ARC5" s="41"/>
      <c r="ARD5" s="41"/>
      <c r="ARE5" s="41"/>
      <c r="ARF5" s="41"/>
      <c r="ARG5" s="41"/>
      <c r="ARH5" s="41"/>
      <c r="ARI5" s="41"/>
      <c r="ARJ5" s="41"/>
      <c r="ARK5" s="41"/>
      <c r="ARL5" s="41"/>
      <c r="ARM5" s="41"/>
      <c r="ARN5" s="41"/>
      <c r="ARO5" s="41"/>
      <c r="ARP5" s="41"/>
      <c r="ARQ5" s="41"/>
      <c r="ARR5" s="41"/>
      <c r="ARS5" s="41"/>
      <c r="ART5" s="41"/>
      <c r="ARU5" s="41"/>
      <c r="ARV5" s="41"/>
      <c r="ARW5" s="41"/>
      <c r="ARX5" s="41"/>
      <c r="ARY5" s="41"/>
      <c r="ARZ5" s="41"/>
      <c r="ASA5" s="41"/>
      <c r="ASB5" s="41"/>
      <c r="ASC5" s="41"/>
      <c r="ASD5" s="41"/>
      <c r="ASE5" s="41"/>
      <c r="ASF5" s="41"/>
      <c r="ASG5" s="41"/>
      <c r="ASH5" s="41"/>
      <c r="ASI5" s="41"/>
      <c r="ASJ5" s="41"/>
      <c r="ASK5" s="41"/>
      <c r="ASL5" s="41"/>
      <c r="ASM5" s="41"/>
      <c r="ASN5" s="41"/>
      <c r="ASO5" s="41"/>
      <c r="ASP5" s="41"/>
      <c r="ASQ5" s="41"/>
      <c r="ASR5" s="41"/>
      <c r="ASS5" s="41"/>
      <c r="AST5" s="41"/>
      <c r="ASU5" s="41"/>
      <c r="ASV5" s="41"/>
      <c r="ASW5" s="41"/>
      <c r="ASX5" s="41"/>
      <c r="ASY5" s="41"/>
      <c r="ASZ5" s="41"/>
      <c r="ATA5" s="41"/>
      <c r="ATB5" s="41"/>
      <c r="ATC5" s="41"/>
      <c r="ATD5" s="41"/>
      <c r="ATE5" s="41"/>
      <c r="ATF5" s="41"/>
      <c r="ATG5" s="41"/>
      <c r="ATH5" s="41"/>
      <c r="ATI5" s="41"/>
      <c r="ATJ5" s="41"/>
      <c r="ATK5" s="41"/>
      <c r="ATL5" s="41"/>
      <c r="ATM5" s="41"/>
      <c r="ATN5" s="41"/>
      <c r="ATO5" s="41"/>
      <c r="ATP5" s="41"/>
      <c r="ATQ5" s="41"/>
      <c r="ATR5" s="41"/>
      <c r="ATS5" s="41"/>
      <c r="ATT5" s="41"/>
      <c r="ATU5" s="41"/>
      <c r="ATV5" s="41"/>
      <c r="ATW5" s="41"/>
      <c r="ATX5" s="41"/>
      <c r="ATY5" s="41"/>
      <c r="ATZ5" s="41"/>
      <c r="AUA5" s="41"/>
      <c r="AUB5" s="41"/>
      <c r="AUC5" s="41"/>
      <c r="AUD5" s="41"/>
      <c r="AUE5" s="41"/>
      <c r="AUF5" s="41"/>
      <c r="AUG5" s="41"/>
      <c r="AUH5" s="41"/>
      <c r="AUI5" s="41"/>
      <c r="AUJ5" s="41"/>
      <c r="AUK5" s="41"/>
      <c r="AUL5" s="41"/>
      <c r="AUM5" s="41"/>
      <c r="AUN5" s="41"/>
      <c r="AUO5" s="41"/>
      <c r="AUP5" s="41"/>
      <c r="AUQ5" s="41"/>
      <c r="AUR5" s="41"/>
      <c r="AUS5" s="41"/>
      <c r="AUT5" s="41"/>
      <c r="AUU5" s="41"/>
      <c r="AUV5" s="41"/>
      <c r="AUW5" s="41"/>
      <c r="AUX5" s="41"/>
      <c r="AUY5" s="41"/>
      <c r="AUZ5" s="41"/>
      <c r="AVA5" s="41"/>
      <c r="AVB5" s="41"/>
      <c r="AVC5" s="41"/>
      <c r="AVD5" s="41"/>
      <c r="AVE5" s="41"/>
      <c r="AVF5" s="41"/>
      <c r="AVG5" s="41"/>
      <c r="AVH5" s="41"/>
      <c r="AVI5" s="41"/>
      <c r="AVJ5" s="41"/>
      <c r="AVK5" s="41"/>
      <c r="AVL5" s="41"/>
      <c r="AVM5" s="41"/>
      <c r="AVN5" s="41"/>
      <c r="AVO5" s="41"/>
      <c r="AVP5" s="41"/>
      <c r="AVQ5" s="41"/>
      <c r="AVR5" s="41"/>
      <c r="AVS5" s="41"/>
      <c r="AVT5" s="41"/>
      <c r="AVU5" s="41"/>
      <c r="AVV5" s="41"/>
      <c r="AVW5" s="41"/>
      <c r="AVX5" s="41"/>
      <c r="AVY5" s="41"/>
      <c r="AVZ5" s="41"/>
      <c r="AWA5" s="41"/>
      <c r="AWB5" s="41"/>
      <c r="AWC5" s="41"/>
      <c r="AWD5" s="41"/>
      <c r="AWE5" s="41"/>
      <c r="AWF5" s="41"/>
      <c r="AWG5" s="41"/>
      <c r="AWH5" s="41"/>
      <c r="AWI5" s="41"/>
      <c r="AWJ5" s="41"/>
      <c r="AWK5" s="41"/>
      <c r="AWL5" s="41"/>
      <c r="AWM5" s="41"/>
      <c r="AWN5" s="41"/>
      <c r="AWO5" s="41"/>
      <c r="AWP5" s="41"/>
      <c r="AWQ5" s="41"/>
      <c r="AWR5" s="41"/>
      <c r="AWS5" s="41"/>
      <c r="AWT5" s="41"/>
      <c r="AWU5" s="41"/>
      <c r="AWV5" s="41"/>
      <c r="AWW5" s="41"/>
      <c r="AWX5" s="41"/>
      <c r="AWY5" s="41"/>
      <c r="AWZ5" s="41"/>
      <c r="AXA5" s="41"/>
      <c r="AXB5" s="41"/>
      <c r="AXC5" s="41"/>
      <c r="AXD5" s="41"/>
      <c r="AXE5" s="41"/>
      <c r="AXF5" s="41"/>
      <c r="AXG5" s="41"/>
      <c r="AXH5" s="41"/>
      <c r="AXI5" s="41"/>
      <c r="AXJ5" s="41"/>
      <c r="AXK5" s="41"/>
      <c r="AXL5" s="41"/>
      <c r="AXM5" s="41"/>
      <c r="AXN5" s="41"/>
      <c r="AXO5" s="41"/>
      <c r="AXP5" s="41"/>
      <c r="AXQ5" s="41"/>
      <c r="AXR5" s="41"/>
      <c r="AXS5" s="41"/>
      <c r="AXT5" s="41"/>
      <c r="AXU5" s="41"/>
      <c r="AXV5" s="41"/>
      <c r="AXW5" s="41"/>
      <c r="AXX5" s="41"/>
      <c r="AXY5" s="41"/>
      <c r="AXZ5" s="41"/>
      <c r="AYA5" s="41"/>
      <c r="AYB5" s="41"/>
      <c r="AYC5" s="41"/>
      <c r="AYD5" s="41"/>
      <c r="AYE5" s="41"/>
      <c r="AYF5" s="41"/>
      <c r="AYG5" s="41"/>
      <c r="AYH5" s="41"/>
      <c r="AYI5" s="41"/>
      <c r="AYJ5" s="41"/>
      <c r="AYK5" s="41"/>
      <c r="AYL5" s="41"/>
      <c r="AYM5" s="41"/>
      <c r="AYN5" s="41"/>
      <c r="AYO5" s="41"/>
      <c r="AYP5" s="41"/>
      <c r="AYQ5" s="41"/>
      <c r="AYR5" s="41"/>
      <c r="AYS5" s="41"/>
      <c r="AYT5" s="41"/>
      <c r="AYU5" s="41"/>
      <c r="AYV5" s="41"/>
      <c r="AYW5" s="41"/>
      <c r="AYX5" s="41"/>
      <c r="AYY5" s="41"/>
      <c r="AYZ5" s="41"/>
      <c r="AZA5" s="41"/>
      <c r="AZB5" s="41"/>
      <c r="AZC5" s="41"/>
      <c r="AZD5" s="41"/>
      <c r="AZE5" s="41"/>
      <c r="AZF5" s="41"/>
      <c r="AZG5" s="41"/>
      <c r="AZH5" s="41"/>
      <c r="AZI5" s="41"/>
      <c r="AZJ5" s="41"/>
      <c r="AZK5" s="41"/>
      <c r="AZL5" s="41"/>
      <c r="AZM5" s="41"/>
      <c r="AZN5" s="41"/>
      <c r="AZO5" s="41"/>
      <c r="AZP5" s="41"/>
      <c r="AZQ5" s="41"/>
      <c r="AZR5" s="41"/>
      <c r="AZS5" s="41"/>
      <c r="AZT5" s="41"/>
      <c r="AZU5" s="41"/>
      <c r="AZV5" s="41"/>
      <c r="AZW5" s="41"/>
      <c r="AZX5" s="41"/>
      <c r="AZY5" s="41"/>
      <c r="AZZ5" s="41"/>
      <c r="BAA5" s="41"/>
      <c r="BAB5" s="41"/>
      <c r="BAC5" s="41"/>
      <c r="BAD5" s="41"/>
      <c r="BAE5" s="41"/>
      <c r="BAF5" s="41"/>
      <c r="BAG5" s="41"/>
      <c r="BAH5" s="41"/>
      <c r="BAI5" s="41"/>
      <c r="BAJ5" s="41"/>
      <c r="BAK5" s="41"/>
      <c r="BAL5" s="41"/>
      <c r="BAM5" s="41"/>
      <c r="BAN5" s="41"/>
      <c r="BAO5" s="41"/>
      <c r="BAP5" s="41"/>
      <c r="BAQ5" s="41"/>
      <c r="BAR5" s="41"/>
      <c r="BAS5" s="41"/>
      <c r="BAT5" s="41"/>
      <c r="BAU5" s="41"/>
      <c r="BAV5" s="41"/>
      <c r="BAW5" s="41"/>
      <c r="BAX5" s="41"/>
      <c r="BAY5" s="41"/>
      <c r="BAZ5" s="41"/>
      <c r="BBA5" s="41"/>
      <c r="BBB5" s="41"/>
      <c r="BBC5" s="41"/>
      <c r="BBD5" s="41"/>
      <c r="BBE5" s="41"/>
      <c r="BBF5" s="41"/>
      <c r="BBG5" s="41"/>
      <c r="BBH5" s="41"/>
      <c r="BBI5" s="41"/>
      <c r="BBJ5" s="41"/>
      <c r="BBK5" s="41"/>
      <c r="BBL5" s="41"/>
      <c r="BBM5" s="41"/>
      <c r="BBN5" s="41"/>
      <c r="BBO5" s="41"/>
      <c r="BBP5" s="41"/>
      <c r="BBQ5" s="41"/>
      <c r="BBR5" s="41"/>
      <c r="BBS5" s="41"/>
      <c r="BBT5" s="41"/>
      <c r="BBU5" s="41"/>
      <c r="BBV5" s="41"/>
      <c r="BBW5" s="41"/>
      <c r="BBX5" s="41"/>
      <c r="BBY5" s="41"/>
      <c r="BBZ5" s="41"/>
      <c r="BCA5" s="41"/>
      <c r="BCB5" s="41"/>
      <c r="BCC5" s="41"/>
      <c r="BCD5" s="41"/>
      <c r="BCE5" s="41"/>
      <c r="BCF5" s="41"/>
      <c r="BCG5" s="41"/>
      <c r="BCH5" s="41"/>
      <c r="BCI5" s="41"/>
      <c r="BCJ5" s="41"/>
      <c r="BCK5" s="41"/>
      <c r="BCL5" s="41"/>
      <c r="BCM5" s="41"/>
      <c r="BCN5" s="41"/>
      <c r="BCO5" s="41"/>
      <c r="BCP5" s="41"/>
      <c r="BCQ5" s="41"/>
      <c r="BCR5" s="41"/>
      <c r="BCS5" s="41"/>
      <c r="BCT5" s="41"/>
      <c r="BCU5" s="41"/>
      <c r="BCV5" s="41"/>
      <c r="BCW5" s="41"/>
      <c r="BCX5" s="41"/>
      <c r="BCY5" s="41"/>
      <c r="BCZ5" s="41"/>
      <c r="BDA5" s="41"/>
      <c r="BDB5" s="41"/>
      <c r="BDC5" s="41"/>
      <c r="BDD5" s="41"/>
      <c r="BDE5" s="41"/>
      <c r="BDF5" s="41"/>
      <c r="BDG5" s="41"/>
      <c r="BDH5" s="41"/>
      <c r="BDI5" s="41"/>
      <c r="BDJ5" s="41"/>
      <c r="BDK5" s="41"/>
      <c r="BDL5" s="41"/>
      <c r="BDM5" s="41"/>
      <c r="BDN5" s="41"/>
      <c r="BDO5" s="41"/>
      <c r="BDP5" s="41"/>
      <c r="BDQ5" s="41"/>
      <c r="BDR5" s="41"/>
      <c r="BDS5" s="41"/>
      <c r="BDT5" s="41"/>
      <c r="BDU5" s="41"/>
      <c r="BDV5" s="41"/>
      <c r="BDW5" s="41"/>
      <c r="BDX5" s="41"/>
      <c r="BDY5" s="41"/>
      <c r="BDZ5" s="41"/>
      <c r="BEA5" s="41"/>
      <c r="BEB5" s="41"/>
      <c r="BEC5" s="41"/>
      <c r="BED5" s="41"/>
      <c r="BEE5" s="41"/>
      <c r="BEF5" s="41"/>
      <c r="BEG5" s="41"/>
      <c r="BEH5" s="41"/>
      <c r="BEI5" s="41"/>
      <c r="BEJ5" s="41"/>
      <c r="BEK5" s="41"/>
      <c r="BEL5" s="41"/>
      <c r="BEM5" s="41"/>
      <c r="BEN5" s="41"/>
      <c r="BEO5" s="41"/>
      <c r="BEP5" s="41"/>
      <c r="BEQ5" s="41"/>
      <c r="BER5" s="41"/>
      <c r="BES5" s="41"/>
      <c r="BET5" s="41"/>
      <c r="BEU5" s="41"/>
      <c r="BEV5" s="41"/>
      <c r="BEW5" s="41"/>
      <c r="BEX5" s="41"/>
      <c r="BEY5" s="41"/>
      <c r="BEZ5" s="41"/>
      <c r="BFA5" s="41"/>
      <c r="BFB5" s="41"/>
      <c r="BFC5" s="41"/>
      <c r="BFD5" s="41"/>
      <c r="BFE5" s="41"/>
      <c r="BFF5" s="41"/>
      <c r="BFG5" s="41"/>
      <c r="BFH5" s="41"/>
      <c r="BFI5" s="41"/>
      <c r="BFJ5" s="41"/>
      <c r="BFK5" s="41"/>
      <c r="BFL5" s="41"/>
      <c r="BFM5" s="41"/>
      <c r="BFN5" s="41"/>
      <c r="BFO5" s="41"/>
      <c r="BFP5" s="41"/>
      <c r="BFQ5" s="41"/>
      <c r="BFR5" s="41"/>
      <c r="BFS5" s="41"/>
      <c r="BFT5" s="41"/>
      <c r="BFU5" s="41"/>
      <c r="BFV5" s="41"/>
      <c r="BFW5" s="41"/>
      <c r="BFX5" s="41"/>
      <c r="BFY5" s="41"/>
      <c r="BFZ5" s="41"/>
      <c r="BGA5" s="41"/>
      <c r="BGB5" s="41"/>
      <c r="BGC5" s="41"/>
      <c r="BGD5" s="41"/>
      <c r="BGE5" s="41"/>
      <c r="BGF5" s="41"/>
      <c r="BGG5" s="41"/>
      <c r="BGH5" s="41"/>
      <c r="BGI5" s="41"/>
      <c r="BGJ5" s="41"/>
      <c r="BGK5" s="41"/>
      <c r="BGL5" s="41"/>
      <c r="BGM5" s="41"/>
      <c r="BGN5" s="41"/>
      <c r="BGO5" s="41"/>
      <c r="BGP5" s="41"/>
      <c r="BGQ5" s="41"/>
      <c r="BGR5" s="41"/>
      <c r="BGS5" s="41"/>
      <c r="BGT5" s="41"/>
      <c r="BGU5" s="41"/>
      <c r="BGV5" s="41"/>
      <c r="BGW5" s="41"/>
      <c r="BGX5" s="41"/>
      <c r="BGY5" s="41"/>
      <c r="BGZ5" s="41"/>
      <c r="BHA5" s="41"/>
      <c r="BHB5" s="41"/>
      <c r="BHC5" s="41"/>
      <c r="BHD5" s="41"/>
      <c r="BHE5" s="41"/>
      <c r="BHF5" s="41"/>
      <c r="BHG5" s="41"/>
      <c r="BHH5" s="41"/>
      <c r="BHI5" s="41"/>
      <c r="BHJ5" s="41"/>
      <c r="BHK5" s="41"/>
      <c r="BHL5" s="41"/>
      <c r="BHM5" s="41"/>
      <c r="BHN5" s="41"/>
      <c r="BHO5" s="41"/>
      <c r="BHP5" s="41"/>
      <c r="BHQ5" s="41"/>
      <c r="BHR5" s="41"/>
      <c r="BHS5" s="41"/>
      <c r="BHT5" s="41"/>
      <c r="BHU5" s="41"/>
      <c r="BHV5" s="41"/>
      <c r="BHW5" s="41"/>
      <c r="BHX5" s="41"/>
      <c r="BHY5" s="41"/>
      <c r="BHZ5" s="41"/>
      <c r="BIA5" s="41"/>
      <c r="BIB5" s="41"/>
      <c r="BIC5" s="41"/>
      <c r="BID5" s="41"/>
      <c r="BIE5" s="41"/>
      <c r="BIF5" s="41"/>
      <c r="BIG5" s="41"/>
      <c r="BIH5" s="41"/>
      <c r="BII5" s="41"/>
      <c r="BIJ5" s="41"/>
      <c r="BIK5" s="41"/>
      <c r="BIL5" s="41"/>
      <c r="BIM5" s="41"/>
      <c r="BIN5" s="41"/>
      <c r="BIO5" s="41"/>
      <c r="BIP5" s="41"/>
      <c r="BIQ5" s="41"/>
      <c r="BIR5" s="41"/>
      <c r="BIS5" s="41"/>
      <c r="BIT5" s="41"/>
      <c r="BIU5" s="41"/>
      <c r="BIV5" s="41"/>
      <c r="BIW5" s="41"/>
      <c r="BIX5" s="41"/>
      <c r="BIY5" s="41"/>
      <c r="BIZ5" s="41"/>
      <c r="BJA5" s="41"/>
      <c r="BJB5" s="41"/>
      <c r="BJC5" s="41"/>
      <c r="BJD5" s="41"/>
      <c r="BJE5" s="41"/>
      <c r="BJF5" s="41"/>
      <c r="BJG5" s="41"/>
      <c r="BJH5" s="41"/>
      <c r="BJI5" s="41"/>
      <c r="BJJ5" s="41"/>
      <c r="BJK5" s="41"/>
      <c r="BJL5" s="41"/>
      <c r="BJM5" s="41"/>
      <c r="BJN5" s="41"/>
      <c r="BJO5" s="41"/>
      <c r="BJP5" s="41"/>
      <c r="BJQ5" s="41"/>
      <c r="BJR5" s="41"/>
      <c r="BJS5" s="41"/>
      <c r="BJT5" s="41"/>
      <c r="BJU5" s="41"/>
      <c r="BJV5" s="41"/>
      <c r="BJW5" s="41"/>
      <c r="BJX5" s="41"/>
      <c r="BJY5" s="41"/>
      <c r="BJZ5" s="41"/>
      <c r="BKA5" s="41"/>
      <c r="BKB5" s="41"/>
      <c r="BKC5" s="41"/>
      <c r="BKD5" s="41"/>
      <c r="BKE5" s="41"/>
      <c r="BKF5" s="41"/>
      <c r="BKG5" s="41"/>
      <c r="BKH5" s="41"/>
      <c r="BKI5" s="41"/>
      <c r="BKJ5" s="41"/>
      <c r="BKK5" s="41"/>
      <c r="BKL5" s="41"/>
      <c r="BKM5" s="41"/>
      <c r="BKN5" s="41"/>
      <c r="BKO5" s="41"/>
      <c r="BKP5" s="41"/>
      <c r="BKQ5" s="41"/>
      <c r="BKR5" s="41"/>
      <c r="BKS5" s="41"/>
      <c r="BKT5" s="41"/>
      <c r="BKU5" s="41"/>
      <c r="BKV5" s="41"/>
      <c r="BKW5" s="41"/>
      <c r="BKX5" s="41"/>
      <c r="BKY5" s="41"/>
      <c r="BKZ5" s="41"/>
      <c r="BLA5" s="41"/>
      <c r="BLB5" s="41"/>
      <c r="BLC5" s="41"/>
      <c r="BLD5" s="41"/>
      <c r="BLE5" s="41"/>
      <c r="BLF5" s="41"/>
      <c r="BLG5" s="41"/>
      <c r="BLH5" s="41"/>
      <c r="BLI5" s="41"/>
      <c r="BLJ5" s="41"/>
      <c r="BLK5" s="41"/>
      <c r="BLL5" s="41"/>
      <c r="BLM5" s="41"/>
      <c r="BLN5" s="41"/>
      <c r="BLO5" s="41"/>
      <c r="BLP5" s="41"/>
      <c r="BLQ5" s="41"/>
      <c r="BLR5" s="41"/>
      <c r="BLS5" s="41"/>
      <c r="BLT5" s="41"/>
      <c r="BLU5" s="41"/>
      <c r="BLV5" s="41"/>
      <c r="BLW5" s="41"/>
      <c r="BLX5" s="41"/>
      <c r="BLY5" s="41"/>
      <c r="BLZ5" s="41"/>
      <c r="BMA5" s="41"/>
      <c r="BMB5" s="41"/>
      <c r="BMC5" s="41"/>
      <c r="BMD5" s="41"/>
      <c r="BME5" s="41"/>
      <c r="BMF5" s="41"/>
      <c r="BMG5" s="41"/>
      <c r="BMH5" s="41"/>
      <c r="BMI5" s="41"/>
      <c r="BMJ5" s="41"/>
      <c r="BMK5" s="41"/>
      <c r="BML5" s="41"/>
      <c r="BMM5" s="41"/>
      <c r="BMN5" s="41"/>
      <c r="BMO5" s="41"/>
      <c r="BMP5" s="41"/>
      <c r="BMQ5" s="41"/>
      <c r="BMR5" s="41"/>
      <c r="BMS5" s="41"/>
      <c r="BMT5" s="41"/>
      <c r="BMU5" s="41"/>
      <c r="BMV5" s="41"/>
      <c r="BMW5" s="41"/>
      <c r="BMX5" s="41"/>
      <c r="BMY5" s="41"/>
      <c r="BMZ5" s="41"/>
      <c r="BNA5" s="41"/>
      <c r="BNB5" s="41"/>
      <c r="BNC5" s="41"/>
      <c r="BND5" s="41"/>
      <c r="BNE5" s="41"/>
      <c r="BNF5" s="41"/>
      <c r="BNG5" s="41"/>
      <c r="BNH5" s="41"/>
      <c r="BNI5" s="41"/>
      <c r="BNJ5" s="41"/>
      <c r="BNK5" s="41"/>
      <c r="BNL5" s="41"/>
      <c r="BNM5" s="41"/>
      <c r="BNN5" s="41"/>
      <c r="BNO5" s="41"/>
      <c r="BNP5" s="41"/>
      <c r="BNQ5" s="41"/>
      <c r="BNR5" s="41"/>
      <c r="BNS5" s="41"/>
      <c r="BNT5" s="41"/>
      <c r="BNU5" s="41"/>
      <c r="BNV5" s="41"/>
      <c r="BNW5" s="41"/>
      <c r="BNX5" s="41"/>
      <c r="BNY5" s="41"/>
      <c r="BNZ5" s="41"/>
      <c r="BOA5" s="41"/>
      <c r="BOB5" s="41"/>
      <c r="BOC5" s="41"/>
      <c r="BOD5" s="41"/>
      <c r="BOE5" s="41"/>
      <c r="BOF5" s="41"/>
      <c r="BOG5" s="41"/>
      <c r="BOH5" s="41"/>
      <c r="BOI5" s="41"/>
      <c r="BOJ5" s="41"/>
      <c r="BOK5" s="41"/>
      <c r="BOL5" s="41"/>
      <c r="BOM5" s="41"/>
      <c r="BON5" s="41"/>
      <c r="BOO5" s="41"/>
      <c r="BOP5" s="41"/>
      <c r="BOQ5" s="41"/>
      <c r="BOR5" s="41"/>
      <c r="BOS5" s="41"/>
      <c r="BOT5" s="41"/>
      <c r="BOU5" s="41"/>
      <c r="BOV5" s="41"/>
      <c r="BOW5" s="41"/>
      <c r="BOX5" s="41"/>
      <c r="BOY5" s="41"/>
      <c r="BOZ5" s="41"/>
      <c r="BPA5" s="41"/>
      <c r="BPB5" s="41"/>
      <c r="BPC5" s="41"/>
      <c r="BPD5" s="41"/>
      <c r="BPE5" s="41"/>
      <c r="BPF5" s="41"/>
      <c r="BPG5" s="41"/>
      <c r="BPH5" s="41"/>
      <c r="BPI5" s="41"/>
      <c r="BPJ5" s="41"/>
      <c r="BPK5" s="41"/>
      <c r="BPL5" s="41"/>
      <c r="BPM5" s="41"/>
      <c r="BPN5" s="41"/>
      <c r="BPO5" s="41"/>
      <c r="BPP5" s="41"/>
      <c r="BPQ5" s="41"/>
      <c r="BPR5" s="41"/>
      <c r="BPS5" s="41"/>
      <c r="BPT5" s="41"/>
      <c r="BPU5" s="41"/>
      <c r="BPV5" s="41"/>
      <c r="BPW5" s="41"/>
      <c r="BPX5" s="41"/>
      <c r="BPY5" s="41"/>
      <c r="BPZ5" s="41"/>
      <c r="BQA5" s="41"/>
      <c r="BQB5" s="41"/>
      <c r="BQC5" s="41"/>
      <c r="BQD5" s="41"/>
      <c r="BQE5" s="41"/>
      <c r="BQF5" s="41"/>
      <c r="BQG5" s="41"/>
      <c r="BQH5" s="41"/>
      <c r="BQI5" s="41"/>
      <c r="BQJ5" s="41"/>
      <c r="BQK5" s="41"/>
      <c r="BQL5" s="41"/>
      <c r="BQM5" s="41"/>
      <c r="BQN5" s="41"/>
      <c r="BQO5" s="41"/>
      <c r="BQP5" s="41"/>
      <c r="BQQ5" s="41"/>
      <c r="BQR5" s="41"/>
      <c r="BQS5" s="41"/>
      <c r="BQT5" s="41"/>
      <c r="BQU5" s="41"/>
      <c r="BQV5" s="41"/>
      <c r="BQW5" s="41"/>
      <c r="BQX5" s="41"/>
      <c r="BQY5" s="41"/>
      <c r="BQZ5" s="41"/>
      <c r="BRA5" s="41"/>
      <c r="BRB5" s="41"/>
      <c r="BRC5" s="41"/>
      <c r="BRD5" s="41"/>
      <c r="BRE5" s="41"/>
      <c r="BRF5" s="41"/>
      <c r="BRG5" s="41"/>
      <c r="BRH5" s="41"/>
      <c r="BRI5" s="41"/>
      <c r="BRJ5" s="41"/>
      <c r="BRK5" s="41"/>
      <c r="BRL5" s="41"/>
      <c r="BRM5" s="41"/>
      <c r="BRN5" s="41"/>
      <c r="BRO5" s="41"/>
      <c r="BRP5" s="41"/>
      <c r="BRQ5" s="41"/>
      <c r="BRR5" s="41"/>
      <c r="BRS5" s="41"/>
      <c r="BRT5" s="41"/>
      <c r="BRU5" s="41"/>
      <c r="BRV5" s="41"/>
      <c r="BRW5" s="41"/>
      <c r="BRX5" s="41"/>
      <c r="BRY5" s="41"/>
      <c r="BRZ5" s="41"/>
      <c r="BSA5" s="41"/>
      <c r="BSB5" s="41"/>
      <c r="BSC5" s="41"/>
      <c r="BSD5" s="41"/>
      <c r="BSE5" s="41"/>
      <c r="BSF5" s="41"/>
      <c r="BSG5" s="41"/>
      <c r="BSH5" s="41"/>
      <c r="BSI5" s="41"/>
      <c r="BSJ5" s="41"/>
      <c r="BSK5" s="41"/>
      <c r="BSL5" s="41"/>
      <c r="BSM5" s="41"/>
      <c r="BSN5" s="41"/>
      <c r="BSO5" s="41"/>
      <c r="BSP5" s="41"/>
      <c r="BSQ5" s="41"/>
      <c r="BSR5" s="41"/>
      <c r="BSS5" s="41"/>
      <c r="BST5" s="41"/>
      <c r="BSU5" s="41"/>
      <c r="BSV5" s="41"/>
      <c r="BSW5" s="41"/>
      <c r="BSX5" s="41"/>
      <c r="BSY5" s="41"/>
      <c r="BSZ5" s="41"/>
      <c r="BTA5" s="41"/>
      <c r="BTB5" s="41"/>
      <c r="BTC5" s="41"/>
      <c r="BTD5" s="41"/>
      <c r="BTE5" s="41"/>
      <c r="BTF5" s="41"/>
      <c r="BTG5" s="41"/>
      <c r="BTH5" s="41"/>
      <c r="BTI5" s="41"/>
      <c r="BTJ5" s="41"/>
      <c r="BTK5" s="41"/>
      <c r="BTL5" s="41"/>
      <c r="BTM5" s="41"/>
      <c r="BTN5" s="41"/>
      <c r="BTO5" s="41"/>
      <c r="BTP5" s="41"/>
      <c r="BTQ5" s="41"/>
      <c r="BTR5" s="41"/>
      <c r="BTS5" s="41"/>
      <c r="BTT5" s="41"/>
      <c r="BTU5" s="41"/>
      <c r="BTV5" s="41"/>
      <c r="BTW5" s="41"/>
      <c r="BTX5" s="41"/>
      <c r="BTY5" s="41"/>
      <c r="BTZ5" s="41"/>
      <c r="BUA5" s="41"/>
      <c r="BUB5" s="41"/>
      <c r="BUC5" s="41"/>
      <c r="BUD5" s="41"/>
      <c r="BUE5" s="41"/>
      <c r="BUF5" s="41"/>
      <c r="BUG5" s="41"/>
      <c r="BUH5" s="41"/>
      <c r="BUI5" s="41"/>
      <c r="BUJ5" s="41"/>
      <c r="BUK5" s="41"/>
      <c r="BUL5" s="41"/>
      <c r="BUM5" s="41"/>
      <c r="BUN5" s="41"/>
      <c r="BUO5" s="41"/>
      <c r="BUP5" s="41"/>
      <c r="BUQ5" s="41"/>
      <c r="BUR5" s="41"/>
      <c r="BUS5" s="41"/>
      <c r="BUT5" s="41"/>
      <c r="BUU5" s="41"/>
      <c r="BUV5" s="41"/>
      <c r="BUW5" s="41"/>
      <c r="BUX5" s="41"/>
      <c r="BUY5" s="41"/>
      <c r="BUZ5" s="41"/>
      <c r="BVA5" s="41"/>
      <c r="BVB5" s="41"/>
      <c r="BVC5" s="41"/>
      <c r="BVD5" s="41"/>
      <c r="BVE5" s="41"/>
      <c r="BVF5" s="41"/>
      <c r="BVG5" s="41"/>
      <c r="BVH5" s="41"/>
      <c r="BVI5" s="41"/>
      <c r="BVJ5" s="41"/>
      <c r="BVK5" s="41"/>
      <c r="BVL5" s="41"/>
      <c r="BVM5" s="41"/>
      <c r="BVN5" s="41"/>
      <c r="BVO5" s="41"/>
      <c r="BVP5" s="41"/>
      <c r="BVQ5" s="41"/>
      <c r="BVR5" s="41"/>
      <c r="BVS5" s="41"/>
      <c r="BVT5" s="41"/>
      <c r="BVU5" s="41"/>
      <c r="BVV5" s="41"/>
      <c r="BVW5" s="41"/>
      <c r="BVX5" s="41"/>
      <c r="BVY5" s="41"/>
      <c r="BVZ5" s="41"/>
      <c r="BWA5" s="41"/>
      <c r="BWB5" s="41"/>
      <c r="BWC5" s="41"/>
      <c r="BWD5" s="41"/>
      <c r="BWE5" s="41"/>
      <c r="BWF5" s="41"/>
      <c r="BWG5" s="41"/>
      <c r="BWH5" s="41"/>
      <c r="BWI5" s="41"/>
      <c r="BWJ5" s="41"/>
      <c r="BWK5" s="41"/>
      <c r="BWL5" s="41"/>
      <c r="BWM5" s="41"/>
      <c r="BWN5" s="41"/>
      <c r="BWO5" s="41"/>
      <c r="BWP5" s="41"/>
      <c r="BWQ5" s="41"/>
      <c r="BWR5" s="41"/>
      <c r="BWS5" s="41"/>
      <c r="BWT5" s="41"/>
      <c r="BWU5" s="41"/>
      <c r="BWV5" s="41"/>
      <c r="BWW5" s="41"/>
      <c r="BWX5" s="41"/>
      <c r="BWY5" s="41"/>
      <c r="BWZ5" s="41"/>
      <c r="BXA5" s="41"/>
      <c r="BXB5" s="41"/>
      <c r="BXC5" s="41"/>
      <c r="BXD5" s="41"/>
      <c r="BXE5" s="41"/>
      <c r="BXF5" s="41"/>
      <c r="BXG5" s="41"/>
      <c r="BXH5" s="41"/>
      <c r="BXI5" s="41"/>
      <c r="BXJ5" s="41"/>
      <c r="BXK5" s="41"/>
      <c r="BXL5" s="41"/>
      <c r="BXM5" s="41"/>
      <c r="BXN5" s="41"/>
      <c r="BXO5" s="41"/>
      <c r="BXP5" s="41"/>
      <c r="BXQ5" s="41"/>
      <c r="BXR5" s="41"/>
      <c r="BXS5" s="41"/>
      <c r="BXT5" s="41"/>
      <c r="BXU5" s="41"/>
      <c r="BXV5" s="41"/>
      <c r="BXW5" s="41"/>
      <c r="BXX5" s="41"/>
      <c r="BXY5" s="41"/>
      <c r="BXZ5" s="41"/>
      <c r="BYA5" s="41"/>
      <c r="BYB5" s="41"/>
      <c r="BYC5" s="41"/>
      <c r="BYD5" s="41"/>
      <c r="BYE5" s="41"/>
      <c r="BYF5" s="41"/>
      <c r="BYG5" s="41"/>
      <c r="BYH5" s="41"/>
      <c r="BYI5" s="41"/>
      <c r="BYJ5" s="41"/>
      <c r="BYK5" s="41"/>
      <c r="BYL5" s="41"/>
      <c r="BYM5" s="41"/>
      <c r="BYN5" s="41"/>
      <c r="BYO5" s="41"/>
      <c r="BYP5" s="41"/>
      <c r="BYQ5" s="41"/>
      <c r="BYR5" s="41"/>
      <c r="BYS5" s="41"/>
      <c r="BYT5" s="41"/>
      <c r="BYU5" s="41"/>
      <c r="BYV5" s="41"/>
      <c r="BYW5" s="41"/>
      <c r="BYX5" s="41"/>
      <c r="BYY5" s="41"/>
      <c r="BYZ5" s="41"/>
      <c r="BZA5" s="41"/>
      <c r="BZB5" s="41"/>
      <c r="BZC5" s="41"/>
      <c r="BZD5" s="41"/>
      <c r="BZE5" s="41"/>
      <c r="BZF5" s="41"/>
      <c r="BZG5" s="41"/>
      <c r="BZH5" s="41"/>
      <c r="BZI5" s="41"/>
      <c r="BZJ5" s="41"/>
      <c r="BZK5" s="41"/>
      <c r="BZL5" s="41"/>
      <c r="BZM5" s="41"/>
      <c r="BZN5" s="41"/>
      <c r="BZO5" s="41"/>
      <c r="BZP5" s="41"/>
      <c r="BZQ5" s="41"/>
      <c r="BZR5" s="41"/>
      <c r="BZS5" s="41"/>
      <c r="BZT5" s="41"/>
    </row>
    <row r="6" spans="1:13685" s="54" customFormat="1" ht="103.5" customHeight="1" x14ac:dyDescent="0.35">
      <c r="A6" s="71" t="s">
        <v>116</v>
      </c>
      <c r="B6" s="72" t="s">
        <v>45</v>
      </c>
      <c r="C6" s="72" t="s">
        <v>47</v>
      </c>
      <c r="D6" s="72" t="s">
        <v>48</v>
      </c>
      <c r="E6" s="72" t="s">
        <v>92</v>
      </c>
      <c r="F6" s="72" t="s">
        <v>98</v>
      </c>
      <c r="G6" s="73" t="s">
        <v>75</v>
      </c>
      <c r="H6" s="73" t="s">
        <v>75</v>
      </c>
      <c r="I6" s="74" t="s">
        <v>76</v>
      </c>
      <c r="J6" s="74" t="s">
        <v>76</v>
      </c>
      <c r="K6" s="53"/>
      <c r="L6" s="70"/>
      <c r="M6" s="70"/>
      <c r="N6" s="70"/>
      <c r="O6" s="70"/>
      <c r="P6" s="70"/>
      <c r="Q6" s="70"/>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c r="JX6" s="41"/>
      <c r="JY6" s="41"/>
      <c r="JZ6" s="41"/>
      <c r="KA6" s="41"/>
      <c r="KB6" s="41"/>
      <c r="KC6" s="41"/>
      <c r="KD6" s="41"/>
      <c r="KE6" s="41"/>
      <c r="KF6" s="41"/>
      <c r="KG6" s="41"/>
      <c r="KH6" s="41"/>
      <c r="KI6" s="41"/>
      <c r="KJ6" s="41"/>
      <c r="KK6" s="41"/>
      <c r="KL6" s="41"/>
      <c r="KM6" s="41"/>
      <c r="KN6" s="41"/>
      <c r="KO6" s="41"/>
      <c r="KP6" s="41"/>
      <c r="KQ6" s="41"/>
      <c r="KR6" s="41"/>
      <c r="KS6" s="41"/>
      <c r="KT6" s="41"/>
      <c r="KU6" s="41"/>
      <c r="KV6" s="41"/>
      <c r="KW6" s="41"/>
      <c r="KX6" s="41"/>
      <c r="KY6" s="41"/>
      <c r="KZ6" s="41"/>
      <c r="LA6" s="41"/>
      <c r="LB6" s="41"/>
      <c r="LC6" s="41"/>
      <c r="LD6" s="41"/>
      <c r="LE6" s="41"/>
      <c r="LF6" s="41"/>
      <c r="LG6" s="41"/>
      <c r="LH6" s="41"/>
      <c r="LI6" s="41"/>
      <c r="LJ6" s="41"/>
      <c r="LK6" s="41"/>
      <c r="LL6" s="41"/>
      <c r="LM6" s="41"/>
      <c r="LN6" s="41"/>
      <c r="LO6" s="41"/>
      <c r="LP6" s="41"/>
      <c r="LQ6" s="41"/>
      <c r="LR6" s="41"/>
      <c r="LS6" s="41"/>
      <c r="LT6" s="41"/>
      <c r="LU6" s="41"/>
      <c r="LV6" s="41"/>
      <c r="LW6" s="41"/>
      <c r="LX6" s="41"/>
      <c r="LY6" s="41"/>
      <c r="LZ6" s="41"/>
      <c r="MA6" s="41"/>
      <c r="MB6" s="41"/>
      <c r="MC6" s="41"/>
      <c r="MD6" s="41"/>
      <c r="ME6" s="41"/>
      <c r="MF6" s="41"/>
      <c r="MG6" s="41"/>
      <c r="MH6" s="41"/>
      <c r="MI6" s="41"/>
      <c r="MJ6" s="41"/>
      <c r="MK6" s="41"/>
      <c r="ML6" s="41"/>
      <c r="MM6" s="41"/>
      <c r="MN6" s="41"/>
      <c r="MO6" s="41"/>
      <c r="MP6" s="41"/>
      <c r="MQ6" s="41"/>
      <c r="MR6" s="41"/>
      <c r="MS6" s="41"/>
      <c r="MT6" s="41"/>
      <c r="MU6" s="41"/>
      <c r="MV6" s="41"/>
      <c r="MW6" s="41"/>
      <c r="MX6" s="41"/>
      <c r="MY6" s="41"/>
      <c r="MZ6" s="41"/>
      <c r="NA6" s="41"/>
      <c r="NB6" s="41"/>
      <c r="NC6" s="41"/>
      <c r="ND6" s="41"/>
      <c r="NE6" s="41"/>
      <c r="NF6" s="41"/>
      <c r="NG6" s="41"/>
      <c r="NH6" s="41"/>
      <c r="NI6" s="41"/>
      <c r="NJ6" s="41"/>
      <c r="NK6" s="41"/>
      <c r="NL6" s="41"/>
      <c r="NM6" s="41"/>
      <c r="NN6" s="41"/>
      <c r="NO6" s="41"/>
      <c r="NP6" s="41"/>
      <c r="NQ6" s="41"/>
      <c r="NR6" s="41"/>
      <c r="NS6" s="41"/>
      <c r="NT6" s="41"/>
      <c r="NU6" s="41"/>
      <c r="NV6" s="41"/>
      <c r="NW6" s="41"/>
      <c r="NX6" s="41"/>
      <c r="NY6" s="41"/>
      <c r="NZ6" s="41"/>
      <c r="OA6" s="41"/>
      <c r="OB6" s="41"/>
      <c r="OC6" s="41"/>
      <c r="OD6" s="41"/>
      <c r="OE6" s="41"/>
      <c r="OF6" s="41"/>
      <c r="OG6" s="41"/>
      <c r="OH6" s="41"/>
      <c r="OI6" s="41"/>
      <c r="OJ6" s="41"/>
      <c r="OK6" s="41"/>
      <c r="OL6" s="41"/>
      <c r="OM6" s="41"/>
      <c r="ON6" s="41"/>
      <c r="OO6" s="41"/>
      <c r="OP6" s="41"/>
      <c r="OQ6" s="41"/>
      <c r="OR6" s="41"/>
      <c r="OS6" s="41"/>
      <c r="OT6" s="41"/>
      <c r="OU6" s="41"/>
      <c r="OV6" s="41"/>
      <c r="OW6" s="41"/>
      <c r="OX6" s="41"/>
      <c r="OY6" s="41"/>
      <c r="OZ6" s="41"/>
      <c r="PA6" s="41"/>
      <c r="PB6" s="41"/>
      <c r="PC6" s="41"/>
      <c r="PD6" s="41"/>
      <c r="PE6" s="41"/>
      <c r="PF6" s="41"/>
      <c r="PG6" s="41"/>
      <c r="PH6" s="41"/>
      <c r="PI6" s="41"/>
      <c r="PJ6" s="41"/>
      <c r="PK6" s="41"/>
      <c r="PL6" s="41"/>
      <c r="PM6" s="41"/>
      <c r="PN6" s="41"/>
      <c r="PO6" s="41"/>
      <c r="PP6" s="41"/>
      <c r="PQ6" s="41"/>
      <c r="PR6" s="41"/>
      <c r="PS6" s="41"/>
      <c r="PT6" s="41"/>
      <c r="PU6" s="41"/>
      <c r="PV6" s="41"/>
      <c r="PW6" s="41"/>
      <c r="PX6" s="41"/>
      <c r="PY6" s="41"/>
      <c r="PZ6" s="41"/>
      <c r="QA6" s="41"/>
      <c r="QB6" s="41"/>
      <c r="QC6" s="41"/>
      <c r="QD6" s="41"/>
      <c r="QE6" s="41"/>
      <c r="QF6" s="41"/>
      <c r="QG6" s="41"/>
      <c r="QH6" s="41"/>
      <c r="QI6" s="41"/>
      <c r="QJ6" s="41"/>
      <c r="QK6" s="41"/>
      <c r="QL6" s="41"/>
      <c r="QM6" s="41"/>
      <c r="QN6" s="41"/>
      <c r="QO6" s="41"/>
      <c r="QP6" s="41"/>
      <c r="QQ6" s="41"/>
      <c r="QR6" s="41"/>
      <c r="QS6" s="41"/>
      <c r="QT6" s="41"/>
      <c r="QU6" s="41"/>
      <c r="QV6" s="41"/>
      <c r="QW6" s="41"/>
      <c r="QX6" s="41"/>
      <c r="QY6" s="41"/>
      <c r="QZ6" s="41"/>
      <c r="RA6" s="41"/>
      <c r="RB6" s="41"/>
      <c r="RC6" s="41"/>
      <c r="RD6" s="41"/>
      <c r="RE6" s="41"/>
      <c r="RF6" s="41"/>
      <c r="RG6" s="41"/>
      <c r="RH6" s="41"/>
      <c r="RI6" s="41"/>
      <c r="RJ6" s="41"/>
      <c r="RK6" s="41"/>
      <c r="RL6" s="41"/>
      <c r="RM6" s="41"/>
      <c r="RN6" s="41"/>
      <c r="RO6" s="41"/>
      <c r="RP6" s="41"/>
      <c r="RQ6" s="41"/>
      <c r="RR6" s="41"/>
      <c r="RS6" s="41"/>
      <c r="RT6" s="41"/>
      <c r="RU6" s="41"/>
      <c r="RV6" s="41"/>
      <c r="RW6" s="41"/>
      <c r="RX6" s="41"/>
      <c r="RY6" s="41"/>
      <c r="RZ6" s="41"/>
      <c r="SA6" s="41"/>
      <c r="SB6" s="41"/>
      <c r="SC6" s="41"/>
      <c r="SD6" s="41"/>
      <c r="SE6" s="41"/>
      <c r="SF6" s="41"/>
      <c r="SG6" s="41"/>
      <c r="SH6" s="41"/>
      <c r="SI6" s="41"/>
      <c r="SJ6" s="41"/>
      <c r="SK6" s="41"/>
      <c r="SL6" s="41"/>
      <c r="SM6" s="41"/>
      <c r="SN6" s="41"/>
      <c r="SO6" s="41"/>
      <c r="SP6" s="41"/>
      <c r="SQ6" s="41"/>
      <c r="SR6" s="41"/>
      <c r="SS6" s="41"/>
      <c r="ST6" s="41"/>
      <c r="SU6" s="41"/>
      <c r="SV6" s="41"/>
      <c r="SW6" s="41"/>
      <c r="SX6" s="41"/>
      <c r="SY6" s="41"/>
      <c r="SZ6" s="41"/>
      <c r="TA6" s="41"/>
      <c r="TB6" s="41"/>
      <c r="TC6" s="41"/>
      <c r="TD6" s="41"/>
      <c r="TE6" s="41"/>
      <c r="TF6" s="41"/>
      <c r="TG6" s="41"/>
      <c r="TH6" s="41"/>
      <c r="TI6" s="41"/>
      <c r="TJ6" s="41"/>
      <c r="TK6" s="41"/>
      <c r="TL6" s="41"/>
      <c r="TM6" s="41"/>
      <c r="TN6" s="41"/>
      <c r="TO6" s="41"/>
      <c r="TP6" s="41"/>
      <c r="TQ6" s="41"/>
      <c r="TR6" s="41"/>
      <c r="TS6" s="41"/>
      <c r="TT6" s="41"/>
      <c r="TU6" s="41"/>
      <c r="TV6" s="41"/>
      <c r="TW6" s="41"/>
      <c r="TX6" s="41"/>
      <c r="TY6" s="41"/>
      <c r="TZ6" s="41"/>
      <c r="UA6" s="41"/>
      <c r="UB6" s="41"/>
      <c r="UC6" s="41"/>
      <c r="UD6" s="41"/>
      <c r="UE6" s="41"/>
      <c r="UF6" s="41"/>
      <c r="UG6" s="41"/>
      <c r="UH6" s="41"/>
      <c r="UI6" s="41"/>
      <c r="UJ6" s="41"/>
      <c r="UK6" s="41"/>
      <c r="UL6" s="41"/>
      <c r="UM6" s="41"/>
      <c r="UN6" s="41"/>
      <c r="UO6" s="41"/>
      <c r="UP6" s="41"/>
      <c r="UQ6" s="41"/>
      <c r="UR6" s="41"/>
      <c r="US6" s="41"/>
      <c r="UT6" s="41"/>
      <c r="UU6" s="41"/>
      <c r="UV6" s="41"/>
      <c r="UW6" s="41"/>
      <c r="UX6" s="41"/>
      <c r="UY6" s="41"/>
      <c r="UZ6" s="41"/>
      <c r="VA6" s="41"/>
      <c r="VB6" s="41"/>
      <c r="VC6" s="41"/>
      <c r="VD6" s="41"/>
      <c r="VE6" s="41"/>
      <c r="VF6" s="41"/>
      <c r="VG6" s="41"/>
      <c r="VH6" s="41"/>
      <c r="VI6" s="41"/>
      <c r="VJ6" s="41"/>
      <c r="VK6" s="41"/>
      <c r="VL6" s="41"/>
      <c r="VM6" s="41"/>
      <c r="VN6" s="41"/>
      <c r="VO6" s="41"/>
      <c r="VP6" s="41"/>
      <c r="VQ6" s="41"/>
      <c r="VR6" s="41"/>
      <c r="VS6" s="41"/>
      <c r="VT6" s="41"/>
      <c r="VU6" s="41"/>
      <c r="VV6" s="41"/>
      <c r="VW6" s="41"/>
      <c r="VX6" s="41"/>
      <c r="VY6" s="41"/>
      <c r="VZ6" s="41"/>
      <c r="WA6" s="41"/>
      <c r="WB6" s="41"/>
      <c r="WC6" s="41"/>
      <c r="WD6" s="41"/>
      <c r="WE6" s="41"/>
      <c r="WF6" s="41"/>
      <c r="WG6" s="41"/>
      <c r="WH6" s="41"/>
      <c r="WI6" s="41"/>
      <c r="WJ6" s="41"/>
      <c r="WK6" s="41"/>
      <c r="WL6" s="41"/>
      <c r="WM6" s="41"/>
      <c r="WN6" s="41"/>
      <c r="WO6" s="41"/>
      <c r="WP6" s="41"/>
      <c r="WQ6" s="41"/>
      <c r="WR6" s="41"/>
      <c r="WS6" s="41"/>
      <c r="WT6" s="41"/>
      <c r="WU6" s="41"/>
      <c r="WV6" s="41"/>
      <c r="WW6" s="41"/>
      <c r="WX6" s="41"/>
      <c r="WY6" s="41"/>
      <c r="WZ6" s="41"/>
      <c r="XA6" s="41"/>
      <c r="XB6" s="41"/>
      <c r="XC6" s="41"/>
      <c r="XD6" s="41"/>
      <c r="XE6" s="41"/>
      <c r="XF6" s="41"/>
      <c r="XG6" s="41"/>
      <c r="XH6" s="41"/>
      <c r="XI6" s="41"/>
      <c r="XJ6" s="41"/>
      <c r="XK6" s="41"/>
      <c r="XL6" s="41"/>
      <c r="XM6" s="41"/>
      <c r="XN6" s="41"/>
      <c r="XO6" s="41"/>
      <c r="XP6" s="41"/>
      <c r="XQ6" s="41"/>
      <c r="XR6" s="41"/>
      <c r="XS6" s="41"/>
      <c r="XT6" s="41"/>
      <c r="XU6" s="41"/>
      <c r="XV6" s="41"/>
      <c r="XW6" s="41"/>
      <c r="XX6" s="41"/>
      <c r="XY6" s="41"/>
      <c r="XZ6" s="41"/>
      <c r="YA6" s="41"/>
      <c r="YB6" s="41"/>
      <c r="YC6" s="41"/>
      <c r="YD6" s="41"/>
      <c r="YE6" s="41"/>
      <c r="YF6" s="41"/>
      <c r="YG6" s="41"/>
      <c r="YH6" s="41"/>
      <c r="YI6" s="41"/>
      <c r="YJ6" s="41"/>
      <c r="YK6" s="41"/>
      <c r="YL6" s="41"/>
      <c r="YM6" s="41"/>
      <c r="YN6" s="41"/>
      <c r="YO6" s="41"/>
      <c r="YP6" s="41"/>
      <c r="YQ6" s="41"/>
      <c r="YR6" s="41"/>
      <c r="YS6" s="41"/>
      <c r="YT6" s="41"/>
      <c r="YU6" s="41"/>
      <c r="YV6" s="41"/>
      <c r="YW6" s="41"/>
      <c r="YX6" s="41"/>
      <c r="YY6" s="41"/>
      <c r="YZ6" s="41"/>
      <c r="ZA6" s="41"/>
      <c r="ZB6" s="41"/>
      <c r="ZC6" s="41"/>
      <c r="ZD6" s="41"/>
      <c r="ZE6" s="41"/>
      <c r="ZF6" s="41"/>
      <c r="ZG6" s="41"/>
      <c r="ZH6" s="41"/>
      <c r="ZI6" s="41"/>
      <c r="ZJ6" s="41"/>
      <c r="ZK6" s="41"/>
      <c r="ZL6" s="41"/>
      <c r="ZM6" s="41"/>
      <c r="ZN6" s="41"/>
      <c r="ZO6" s="41"/>
      <c r="ZP6" s="41"/>
      <c r="ZQ6" s="41"/>
      <c r="ZR6" s="41"/>
      <c r="ZS6" s="41"/>
      <c r="ZT6" s="41"/>
      <c r="ZU6" s="41"/>
      <c r="ZV6" s="41"/>
      <c r="ZW6" s="41"/>
      <c r="ZX6" s="41"/>
      <c r="ZY6" s="41"/>
      <c r="ZZ6" s="41"/>
      <c r="AAA6" s="41"/>
      <c r="AAB6" s="41"/>
      <c r="AAC6" s="41"/>
      <c r="AAD6" s="41"/>
      <c r="AAE6" s="41"/>
      <c r="AAF6" s="41"/>
      <c r="AAG6" s="41"/>
      <c r="AAH6" s="41"/>
      <c r="AAI6" s="41"/>
      <c r="AAJ6" s="41"/>
      <c r="AAK6" s="41"/>
      <c r="AAL6" s="41"/>
      <c r="AAM6" s="41"/>
      <c r="AAN6" s="41"/>
      <c r="AAO6" s="41"/>
      <c r="AAP6" s="41"/>
      <c r="AAQ6" s="41"/>
      <c r="AAR6" s="41"/>
      <c r="AAS6" s="41"/>
      <c r="AAT6" s="41"/>
      <c r="AAU6" s="41"/>
      <c r="AAV6" s="41"/>
      <c r="AAW6" s="41"/>
      <c r="AAX6" s="41"/>
      <c r="AAY6" s="41"/>
      <c r="AAZ6" s="41"/>
      <c r="ABA6" s="41"/>
      <c r="ABB6" s="41"/>
      <c r="ABC6" s="41"/>
      <c r="ABD6" s="41"/>
      <c r="ABE6" s="41"/>
      <c r="ABF6" s="41"/>
      <c r="ABG6" s="41"/>
      <c r="ABH6" s="41"/>
      <c r="ABI6" s="41"/>
      <c r="ABJ6" s="41"/>
      <c r="ABK6" s="41"/>
      <c r="ABL6" s="41"/>
      <c r="ABM6" s="41"/>
      <c r="ABN6" s="41"/>
      <c r="ABO6" s="41"/>
      <c r="ABP6" s="41"/>
      <c r="ABQ6" s="41"/>
      <c r="ABR6" s="41"/>
      <c r="ABS6" s="41"/>
      <c r="ABT6" s="41"/>
      <c r="ABU6" s="41"/>
      <c r="ABV6" s="41"/>
      <c r="ABW6" s="41"/>
      <c r="ABX6" s="41"/>
      <c r="ABY6" s="41"/>
      <c r="ABZ6" s="41"/>
      <c r="ACA6" s="41"/>
      <c r="ACB6" s="41"/>
      <c r="ACC6" s="41"/>
      <c r="ACD6" s="41"/>
      <c r="ACE6" s="41"/>
      <c r="ACF6" s="41"/>
      <c r="ACG6" s="41"/>
      <c r="ACH6" s="41"/>
      <c r="ACI6" s="41"/>
      <c r="ACJ6" s="41"/>
      <c r="ACK6" s="41"/>
      <c r="ACL6" s="41"/>
      <c r="ACM6" s="41"/>
      <c r="ACN6" s="41"/>
      <c r="ACO6" s="41"/>
      <c r="ACP6" s="41"/>
      <c r="ACQ6" s="41"/>
      <c r="ACR6" s="41"/>
      <c r="ACS6" s="41"/>
      <c r="ACT6" s="41"/>
      <c r="ACU6" s="41"/>
      <c r="ACV6" s="41"/>
      <c r="ACW6" s="41"/>
      <c r="ACX6" s="41"/>
      <c r="ACY6" s="41"/>
      <c r="ACZ6" s="41"/>
      <c r="ADA6" s="41"/>
      <c r="ADB6" s="41"/>
      <c r="ADC6" s="41"/>
      <c r="ADD6" s="41"/>
      <c r="ADE6" s="41"/>
      <c r="ADF6" s="41"/>
      <c r="ADG6" s="41"/>
      <c r="ADH6" s="41"/>
      <c r="ADI6" s="41"/>
      <c r="ADJ6" s="41"/>
      <c r="ADK6" s="41"/>
      <c r="ADL6" s="41"/>
      <c r="ADM6" s="41"/>
      <c r="ADN6" s="41"/>
      <c r="ADO6" s="41"/>
      <c r="ADP6" s="41"/>
      <c r="ADQ6" s="41"/>
      <c r="ADR6" s="41"/>
      <c r="ADS6" s="41"/>
      <c r="ADT6" s="41"/>
      <c r="ADU6" s="41"/>
      <c r="ADV6" s="41"/>
      <c r="ADW6" s="41"/>
      <c r="ADX6" s="41"/>
      <c r="ADY6" s="41"/>
      <c r="ADZ6" s="41"/>
      <c r="AEA6" s="41"/>
      <c r="AEB6" s="41"/>
      <c r="AEC6" s="41"/>
      <c r="AED6" s="41"/>
      <c r="AEE6" s="41"/>
      <c r="AEF6" s="41"/>
      <c r="AEG6" s="41"/>
      <c r="AEH6" s="41"/>
      <c r="AEI6" s="41"/>
      <c r="AEJ6" s="41"/>
      <c r="AEK6" s="41"/>
      <c r="AEL6" s="41"/>
      <c r="AEM6" s="41"/>
      <c r="AEN6" s="41"/>
      <c r="AEO6" s="41"/>
      <c r="AEP6" s="41"/>
      <c r="AEQ6" s="41"/>
      <c r="AER6" s="41"/>
      <c r="AES6" s="41"/>
      <c r="AET6" s="41"/>
      <c r="AEU6" s="41"/>
      <c r="AEV6" s="41"/>
      <c r="AEW6" s="41"/>
      <c r="AEX6" s="41"/>
      <c r="AEY6" s="41"/>
      <c r="AEZ6" s="41"/>
      <c r="AFA6" s="41"/>
      <c r="AFB6" s="41"/>
      <c r="AFC6" s="41"/>
      <c r="AFD6" s="41"/>
      <c r="AFE6" s="41"/>
      <c r="AFF6" s="41"/>
      <c r="AFG6" s="41"/>
      <c r="AFH6" s="41"/>
      <c r="AFI6" s="41"/>
      <c r="AFJ6" s="41"/>
      <c r="AFK6" s="41"/>
      <c r="AFL6" s="41"/>
      <c r="AFM6" s="41"/>
      <c r="AFN6" s="41"/>
      <c r="AFO6" s="41"/>
      <c r="AFP6" s="41"/>
      <c r="AFQ6" s="41"/>
      <c r="AFR6" s="41"/>
      <c r="AFS6" s="41"/>
      <c r="AFT6" s="41"/>
      <c r="AFU6" s="41"/>
      <c r="AFV6" s="41"/>
      <c r="AFW6" s="41"/>
      <c r="AFX6" s="41"/>
      <c r="AFY6" s="41"/>
      <c r="AFZ6" s="41"/>
      <c r="AGA6" s="41"/>
      <c r="AGB6" s="41"/>
      <c r="AGC6" s="41"/>
      <c r="AGD6" s="41"/>
      <c r="AGE6" s="41"/>
      <c r="AGF6" s="41"/>
      <c r="AGG6" s="41"/>
      <c r="AGH6" s="41"/>
      <c r="AGI6" s="41"/>
      <c r="AGJ6" s="41"/>
      <c r="AGK6" s="41"/>
      <c r="AGL6" s="41"/>
      <c r="AGM6" s="41"/>
      <c r="AGN6" s="41"/>
      <c r="AGO6" s="41"/>
      <c r="AGP6" s="41"/>
      <c r="AGQ6" s="41"/>
      <c r="AGR6" s="41"/>
      <c r="AGS6" s="41"/>
      <c r="AGT6" s="41"/>
      <c r="AGU6" s="41"/>
      <c r="AGV6" s="41"/>
      <c r="AGW6" s="41"/>
      <c r="AGX6" s="41"/>
      <c r="AGY6" s="41"/>
      <c r="AGZ6" s="41"/>
      <c r="AHA6" s="41"/>
      <c r="AHB6" s="41"/>
      <c r="AHC6" s="41"/>
      <c r="AHD6" s="41"/>
      <c r="AHE6" s="41"/>
      <c r="AHF6" s="41"/>
      <c r="AHG6" s="41"/>
      <c r="AHH6" s="41"/>
      <c r="AHI6" s="41"/>
      <c r="AHJ6" s="41"/>
      <c r="AHK6" s="41"/>
      <c r="AHL6" s="41"/>
      <c r="AHM6" s="41"/>
      <c r="AHN6" s="41"/>
      <c r="AHO6" s="41"/>
      <c r="AHP6" s="41"/>
      <c r="AHQ6" s="41"/>
      <c r="AHR6" s="41"/>
      <c r="AHS6" s="41"/>
      <c r="AHT6" s="41"/>
      <c r="AHU6" s="41"/>
      <c r="AHV6" s="41"/>
      <c r="AHW6" s="41"/>
      <c r="AHX6" s="41"/>
      <c r="AHY6" s="41"/>
      <c r="AHZ6" s="41"/>
      <c r="AIA6" s="41"/>
      <c r="AIB6" s="41"/>
      <c r="AIC6" s="41"/>
      <c r="AID6" s="41"/>
      <c r="AIE6" s="41"/>
      <c r="AIF6" s="41"/>
      <c r="AIG6" s="41"/>
      <c r="AIH6" s="41"/>
      <c r="AII6" s="41"/>
      <c r="AIJ6" s="41"/>
      <c r="AIK6" s="41"/>
      <c r="AIL6" s="41"/>
      <c r="AIM6" s="41"/>
      <c r="AIN6" s="41"/>
      <c r="AIO6" s="41"/>
      <c r="AIP6" s="41"/>
      <c r="AIQ6" s="41"/>
      <c r="AIR6" s="41"/>
      <c r="AIS6" s="41"/>
      <c r="AIT6" s="41"/>
      <c r="AIU6" s="41"/>
      <c r="AIV6" s="41"/>
      <c r="AIW6" s="41"/>
      <c r="AIX6" s="41"/>
      <c r="AIY6" s="41"/>
      <c r="AIZ6" s="41"/>
      <c r="AJA6" s="41"/>
      <c r="AJB6" s="41"/>
      <c r="AJC6" s="41"/>
      <c r="AJD6" s="41"/>
      <c r="AJE6" s="41"/>
      <c r="AJF6" s="41"/>
      <c r="AJG6" s="41"/>
      <c r="AJH6" s="41"/>
      <c r="AJI6" s="41"/>
      <c r="AJJ6" s="41"/>
      <c r="AJK6" s="41"/>
      <c r="AJL6" s="41"/>
      <c r="AJM6" s="41"/>
      <c r="AJN6" s="41"/>
      <c r="AJO6" s="41"/>
      <c r="AJP6" s="41"/>
      <c r="AJQ6" s="41"/>
      <c r="AJR6" s="41"/>
      <c r="AJS6" s="41"/>
      <c r="AJT6" s="41"/>
      <c r="AJU6" s="41"/>
      <c r="AJV6" s="41"/>
      <c r="AJW6" s="41"/>
      <c r="AJX6" s="41"/>
      <c r="AJY6" s="41"/>
      <c r="AJZ6" s="41"/>
      <c r="AKA6" s="41"/>
      <c r="AKB6" s="41"/>
      <c r="AKC6" s="41"/>
      <c r="AKD6" s="41"/>
      <c r="AKE6" s="41"/>
      <c r="AKF6" s="41"/>
      <c r="AKG6" s="41"/>
      <c r="AKH6" s="41"/>
      <c r="AKI6" s="41"/>
      <c r="AKJ6" s="41"/>
      <c r="AKK6" s="41"/>
      <c r="AKL6" s="41"/>
      <c r="AKM6" s="41"/>
      <c r="AKN6" s="41"/>
      <c r="AKO6" s="41"/>
      <c r="AKP6" s="41"/>
      <c r="AKQ6" s="41"/>
      <c r="AKR6" s="41"/>
      <c r="AKS6" s="41"/>
      <c r="AKT6" s="41"/>
      <c r="AKU6" s="41"/>
      <c r="AKV6" s="41"/>
      <c r="AKW6" s="41"/>
      <c r="AKX6" s="41"/>
      <c r="AKY6" s="41"/>
      <c r="AKZ6" s="41"/>
      <c r="ALA6" s="41"/>
      <c r="ALB6" s="41"/>
      <c r="ALC6" s="41"/>
      <c r="ALD6" s="41"/>
      <c r="ALE6" s="41"/>
      <c r="ALF6" s="41"/>
      <c r="ALG6" s="41"/>
      <c r="ALH6" s="41"/>
      <c r="ALI6" s="41"/>
      <c r="ALJ6" s="41"/>
      <c r="ALK6" s="41"/>
      <c r="ALL6" s="41"/>
      <c r="ALM6" s="41"/>
      <c r="ALN6" s="41"/>
      <c r="ALO6" s="41"/>
      <c r="ALP6" s="41"/>
      <c r="ALQ6" s="41"/>
      <c r="ALR6" s="41"/>
      <c r="ALS6" s="41"/>
      <c r="ALT6" s="41"/>
      <c r="ALU6" s="41"/>
      <c r="ALV6" s="41"/>
      <c r="ALW6" s="41"/>
      <c r="ALX6" s="41"/>
      <c r="ALY6" s="41"/>
      <c r="ALZ6" s="41"/>
      <c r="AMA6" s="41"/>
      <c r="AMB6" s="41"/>
      <c r="AMC6" s="41"/>
      <c r="AMD6" s="41"/>
      <c r="AME6" s="41"/>
      <c r="AMF6" s="41"/>
      <c r="AMG6" s="41"/>
      <c r="AMH6" s="41"/>
      <c r="AMI6" s="41"/>
      <c r="AMJ6" s="41"/>
      <c r="AMK6" s="41"/>
      <c r="AML6" s="41"/>
      <c r="AMM6" s="41"/>
      <c r="AMN6" s="41"/>
      <c r="AMO6" s="41"/>
      <c r="AMP6" s="41"/>
      <c r="AMQ6" s="41"/>
      <c r="AMR6" s="41"/>
      <c r="AMS6" s="41"/>
      <c r="AMT6" s="41"/>
      <c r="AMU6" s="41"/>
      <c r="AMV6" s="41"/>
      <c r="AMW6" s="41"/>
      <c r="AMX6" s="41"/>
      <c r="AMY6" s="41"/>
      <c r="AMZ6" s="41"/>
      <c r="ANA6" s="41"/>
      <c r="ANB6" s="41"/>
      <c r="ANC6" s="41"/>
      <c r="AND6" s="41"/>
      <c r="ANE6" s="41"/>
      <c r="ANF6" s="41"/>
      <c r="ANG6" s="41"/>
      <c r="ANH6" s="41"/>
      <c r="ANI6" s="41"/>
      <c r="ANJ6" s="41"/>
      <c r="ANK6" s="41"/>
      <c r="ANL6" s="41"/>
      <c r="ANM6" s="41"/>
      <c r="ANN6" s="41"/>
      <c r="ANO6" s="41"/>
      <c r="ANP6" s="41"/>
      <c r="ANQ6" s="41"/>
      <c r="ANR6" s="41"/>
      <c r="ANS6" s="41"/>
      <c r="ANT6" s="41"/>
      <c r="ANU6" s="41"/>
      <c r="ANV6" s="41"/>
      <c r="ANW6" s="41"/>
      <c r="ANX6" s="41"/>
      <c r="ANY6" s="41"/>
      <c r="ANZ6" s="41"/>
      <c r="AOA6" s="41"/>
      <c r="AOB6" s="41"/>
      <c r="AOC6" s="41"/>
      <c r="AOD6" s="41"/>
      <c r="AOE6" s="41"/>
      <c r="AOF6" s="41"/>
      <c r="AOG6" s="41"/>
      <c r="AOH6" s="41"/>
      <c r="AOI6" s="41"/>
      <c r="AOJ6" s="41"/>
      <c r="AOK6" s="41"/>
      <c r="AOL6" s="41"/>
      <c r="AOM6" s="41"/>
      <c r="AON6" s="41"/>
      <c r="AOO6" s="41"/>
      <c r="AOP6" s="41"/>
      <c r="AOQ6" s="41"/>
      <c r="AOR6" s="41"/>
      <c r="AOS6" s="41"/>
      <c r="AOT6" s="41"/>
      <c r="AOU6" s="41"/>
      <c r="AOV6" s="41"/>
      <c r="AOW6" s="41"/>
      <c r="AOX6" s="41"/>
      <c r="AOY6" s="41"/>
      <c r="AOZ6" s="41"/>
      <c r="APA6" s="41"/>
      <c r="APB6" s="41"/>
      <c r="APC6" s="41"/>
      <c r="APD6" s="41"/>
      <c r="APE6" s="41"/>
      <c r="APF6" s="41"/>
      <c r="APG6" s="41"/>
      <c r="APH6" s="41"/>
      <c r="API6" s="41"/>
      <c r="APJ6" s="41"/>
      <c r="APK6" s="41"/>
      <c r="APL6" s="41"/>
      <c r="APM6" s="41"/>
      <c r="APN6" s="41"/>
      <c r="APO6" s="41"/>
      <c r="APP6" s="41"/>
      <c r="APQ6" s="41"/>
      <c r="APR6" s="41"/>
      <c r="APS6" s="41"/>
      <c r="APT6" s="41"/>
      <c r="APU6" s="41"/>
      <c r="APV6" s="41"/>
      <c r="APW6" s="41"/>
      <c r="APX6" s="41"/>
      <c r="APY6" s="41"/>
      <c r="APZ6" s="41"/>
      <c r="AQA6" s="41"/>
      <c r="AQB6" s="41"/>
      <c r="AQC6" s="41"/>
      <c r="AQD6" s="41"/>
      <c r="AQE6" s="41"/>
      <c r="AQF6" s="41"/>
      <c r="AQG6" s="41"/>
      <c r="AQH6" s="41"/>
      <c r="AQI6" s="41"/>
      <c r="AQJ6" s="41"/>
      <c r="AQK6" s="41"/>
      <c r="AQL6" s="41"/>
      <c r="AQM6" s="41"/>
      <c r="AQN6" s="41"/>
      <c r="AQO6" s="41"/>
      <c r="AQP6" s="41"/>
      <c r="AQQ6" s="41"/>
      <c r="AQR6" s="41"/>
      <c r="AQS6" s="41"/>
      <c r="AQT6" s="41"/>
      <c r="AQU6" s="41"/>
      <c r="AQV6" s="41"/>
      <c r="AQW6" s="41"/>
      <c r="AQX6" s="41"/>
      <c r="AQY6" s="41"/>
      <c r="AQZ6" s="41"/>
      <c r="ARA6" s="41"/>
      <c r="ARB6" s="41"/>
      <c r="ARC6" s="41"/>
      <c r="ARD6" s="41"/>
      <c r="ARE6" s="41"/>
      <c r="ARF6" s="41"/>
      <c r="ARG6" s="41"/>
      <c r="ARH6" s="41"/>
      <c r="ARI6" s="41"/>
      <c r="ARJ6" s="41"/>
      <c r="ARK6" s="41"/>
      <c r="ARL6" s="41"/>
      <c r="ARM6" s="41"/>
      <c r="ARN6" s="41"/>
      <c r="ARO6" s="41"/>
      <c r="ARP6" s="41"/>
      <c r="ARQ6" s="41"/>
      <c r="ARR6" s="41"/>
      <c r="ARS6" s="41"/>
      <c r="ART6" s="41"/>
      <c r="ARU6" s="41"/>
      <c r="ARV6" s="41"/>
      <c r="ARW6" s="41"/>
      <c r="ARX6" s="41"/>
      <c r="ARY6" s="41"/>
      <c r="ARZ6" s="41"/>
      <c r="ASA6" s="41"/>
      <c r="ASB6" s="41"/>
      <c r="ASC6" s="41"/>
      <c r="ASD6" s="41"/>
      <c r="ASE6" s="41"/>
      <c r="ASF6" s="41"/>
      <c r="ASG6" s="41"/>
      <c r="ASH6" s="41"/>
      <c r="ASI6" s="41"/>
      <c r="ASJ6" s="41"/>
      <c r="ASK6" s="41"/>
      <c r="ASL6" s="41"/>
      <c r="ASM6" s="41"/>
      <c r="ASN6" s="41"/>
      <c r="ASO6" s="41"/>
      <c r="ASP6" s="41"/>
      <c r="ASQ6" s="41"/>
      <c r="ASR6" s="41"/>
      <c r="ASS6" s="41"/>
      <c r="AST6" s="41"/>
      <c r="ASU6" s="41"/>
      <c r="ASV6" s="41"/>
      <c r="ASW6" s="41"/>
      <c r="ASX6" s="41"/>
      <c r="ASY6" s="41"/>
      <c r="ASZ6" s="41"/>
      <c r="ATA6" s="41"/>
      <c r="ATB6" s="41"/>
      <c r="ATC6" s="41"/>
      <c r="ATD6" s="41"/>
      <c r="ATE6" s="41"/>
      <c r="ATF6" s="41"/>
      <c r="ATG6" s="41"/>
      <c r="ATH6" s="41"/>
      <c r="ATI6" s="41"/>
      <c r="ATJ6" s="41"/>
      <c r="ATK6" s="41"/>
      <c r="ATL6" s="41"/>
      <c r="ATM6" s="41"/>
      <c r="ATN6" s="41"/>
      <c r="ATO6" s="41"/>
      <c r="ATP6" s="41"/>
      <c r="ATQ6" s="41"/>
      <c r="ATR6" s="41"/>
      <c r="ATS6" s="41"/>
      <c r="ATT6" s="41"/>
      <c r="ATU6" s="41"/>
      <c r="ATV6" s="41"/>
      <c r="ATW6" s="41"/>
      <c r="ATX6" s="41"/>
      <c r="ATY6" s="41"/>
      <c r="ATZ6" s="41"/>
      <c r="AUA6" s="41"/>
      <c r="AUB6" s="41"/>
      <c r="AUC6" s="41"/>
      <c r="AUD6" s="41"/>
      <c r="AUE6" s="41"/>
      <c r="AUF6" s="41"/>
      <c r="AUG6" s="41"/>
      <c r="AUH6" s="41"/>
      <c r="AUI6" s="41"/>
      <c r="AUJ6" s="41"/>
      <c r="AUK6" s="41"/>
      <c r="AUL6" s="41"/>
      <c r="AUM6" s="41"/>
      <c r="AUN6" s="41"/>
      <c r="AUO6" s="41"/>
      <c r="AUP6" s="41"/>
      <c r="AUQ6" s="41"/>
      <c r="AUR6" s="41"/>
      <c r="AUS6" s="41"/>
      <c r="AUT6" s="41"/>
      <c r="AUU6" s="41"/>
      <c r="AUV6" s="41"/>
      <c r="AUW6" s="41"/>
      <c r="AUX6" s="41"/>
      <c r="AUY6" s="41"/>
      <c r="AUZ6" s="41"/>
      <c r="AVA6" s="41"/>
      <c r="AVB6" s="41"/>
      <c r="AVC6" s="41"/>
      <c r="AVD6" s="41"/>
      <c r="AVE6" s="41"/>
      <c r="AVF6" s="41"/>
      <c r="AVG6" s="41"/>
      <c r="AVH6" s="41"/>
      <c r="AVI6" s="41"/>
      <c r="AVJ6" s="41"/>
      <c r="AVK6" s="41"/>
      <c r="AVL6" s="41"/>
      <c r="AVM6" s="41"/>
      <c r="AVN6" s="41"/>
      <c r="AVO6" s="41"/>
      <c r="AVP6" s="41"/>
      <c r="AVQ6" s="41"/>
      <c r="AVR6" s="41"/>
      <c r="AVS6" s="41"/>
      <c r="AVT6" s="41"/>
      <c r="AVU6" s="41"/>
      <c r="AVV6" s="41"/>
      <c r="AVW6" s="41"/>
      <c r="AVX6" s="41"/>
      <c r="AVY6" s="41"/>
      <c r="AVZ6" s="41"/>
      <c r="AWA6" s="41"/>
      <c r="AWB6" s="41"/>
      <c r="AWC6" s="41"/>
      <c r="AWD6" s="41"/>
      <c r="AWE6" s="41"/>
      <c r="AWF6" s="41"/>
      <c r="AWG6" s="41"/>
      <c r="AWH6" s="41"/>
      <c r="AWI6" s="41"/>
      <c r="AWJ6" s="41"/>
      <c r="AWK6" s="41"/>
      <c r="AWL6" s="41"/>
      <c r="AWM6" s="41"/>
      <c r="AWN6" s="41"/>
      <c r="AWO6" s="41"/>
      <c r="AWP6" s="41"/>
      <c r="AWQ6" s="41"/>
      <c r="AWR6" s="41"/>
      <c r="AWS6" s="41"/>
      <c r="AWT6" s="41"/>
      <c r="AWU6" s="41"/>
      <c r="AWV6" s="41"/>
      <c r="AWW6" s="41"/>
      <c r="AWX6" s="41"/>
      <c r="AWY6" s="41"/>
      <c r="AWZ6" s="41"/>
      <c r="AXA6" s="41"/>
      <c r="AXB6" s="41"/>
      <c r="AXC6" s="41"/>
      <c r="AXD6" s="41"/>
      <c r="AXE6" s="41"/>
      <c r="AXF6" s="41"/>
      <c r="AXG6" s="41"/>
      <c r="AXH6" s="41"/>
      <c r="AXI6" s="41"/>
      <c r="AXJ6" s="41"/>
      <c r="AXK6" s="41"/>
      <c r="AXL6" s="41"/>
      <c r="AXM6" s="41"/>
      <c r="AXN6" s="41"/>
      <c r="AXO6" s="41"/>
      <c r="AXP6" s="41"/>
      <c r="AXQ6" s="41"/>
      <c r="AXR6" s="41"/>
      <c r="AXS6" s="41"/>
      <c r="AXT6" s="41"/>
      <c r="AXU6" s="41"/>
      <c r="AXV6" s="41"/>
      <c r="AXW6" s="41"/>
      <c r="AXX6" s="41"/>
      <c r="AXY6" s="41"/>
      <c r="AXZ6" s="41"/>
      <c r="AYA6" s="41"/>
      <c r="AYB6" s="41"/>
      <c r="AYC6" s="41"/>
      <c r="AYD6" s="41"/>
      <c r="AYE6" s="41"/>
      <c r="AYF6" s="41"/>
      <c r="AYG6" s="41"/>
      <c r="AYH6" s="41"/>
      <c r="AYI6" s="41"/>
      <c r="AYJ6" s="41"/>
      <c r="AYK6" s="41"/>
      <c r="AYL6" s="41"/>
      <c r="AYM6" s="41"/>
      <c r="AYN6" s="41"/>
      <c r="AYO6" s="41"/>
      <c r="AYP6" s="41"/>
      <c r="AYQ6" s="41"/>
      <c r="AYR6" s="41"/>
      <c r="AYS6" s="41"/>
      <c r="AYT6" s="41"/>
      <c r="AYU6" s="41"/>
      <c r="AYV6" s="41"/>
      <c r="AYW6" s="41"/>
      <c r="AYX6" s="41"/>
      <c r="AYY6" s="41"/>
      <c r="AYZ6" s="41"/>
      <c r="AZA6" s="41"/>
      <c r="AZB6" s="41"/>
      <c r="AZC6" s="41"/>
      <c r="AZD6" s="41"/>
      <c r="AZE6" s="41"/>
      <c r="AZF6" s="41"/>
      <c r="AZG6" s="41"/>
      <c r="AZH6" s="41"/>
      <c r="AZI6" s="41"/>
      <c r="AZJ6" s="41"/>
      <c r="AZK6" s="41"/>
      <c r="AZL6" s="41"/>
      <c r="AZM6" s="41"/>
      <c r="AZN6" s="41"/>
      <c r="AZO6" s="41"/>
      <c r="AZP6" s="41"/>
      <c r="AZQ6" s="41"/>
      <c r="AZR6" s="41"/>
      <c r="AZS6" s="41"/>
      <c r="AZT6" s="41"/>
      <c r="AZU6" s="41"/>
      <c r="AZV6" s="41"/>
      <c r="AZW6" s="41"/>
      <c r="AZX6" s="41"/>
      <c r="AZY6" s="41"/>
      <c r="AZZ6" s="41"/>
      <c r="BAA6" s="41"/>
      <c r="BAB6" s="41"/>
      <c r="BAC6" s="41"/>
      <c r="BAD6" s="41"/>
      <c r="BAE6" s="41"/>
      <c r="BAF6" s="41"/>
      <c r="BAG6" s="41"/>
      <c r="BAH6" s="41"/>
      <c r="BAI6" s="41"/>
      <c r="BAJ6" s="41"/>
      <c r="BAK6" s="41"/>
      <c r="BAL6" s="41"/>
      <c r="BAM6" s="41"/>
      <c r="BAN6" s="41"/>
      <c r="BAO6" s="41"/>
      <c r="BAP6" s="41"/>
      <c r="BAQ6" s="41"/>
      <c r="BAR6" s="41"/>
      <c r="BAS6" s="41"/>
      <c r="BAT6" s="41"/>
      <c r="BAU6" s="41"/>
      <c r="BAV6" s="41"/>
      <c r="BAW6" s="41"/>
      <c r="BAX6" s="41"/>
      <c r="BAY6" s="41"/>
      <c r="BAZ6" s="41"/>
      <c r="BBA6" s="41"/>
      <c r="BBB6" s="41"/>
      <c r="BBC6" s="41"/>
      <c r="BBD6" s="41"/>
      <c r="BBE6" s="41"/>
      <c r="BBF6" s="41"/>
      <c r="BBG6" s="41"/>
      <c r="BBH6" s="41"/>
      <c r="BBI6" s="41"/>
      <c r="BBJ6" s="41"/>
      <c r="BBK6" s="41"/>
      <c r="BBL6" s="41"/>
      <c r="BBM6" s="41"/>
      <c r="BBN6" s="41"/>
      <c r="BBO6" s="41"/>
      <c r="BBP6" s="41"/>
      <c r="BBQ6" s="41"/>
      <c r="BBR6" s="41"/>
      <c r="BBS6" s="41"/>
      <c r="BBT6" s="41"/>
      <c r="BBU6" s="41"/>
      <c r="BBV6" s="41"/>
      <c r="BBW6" s="41"/>
      <c r="BBX6" s="41"/>
      <c r="BBY6" s="41"/>
      <c r="BBZ6" s="41"/>
      <c r="BCA6" s="41"/>
      <c r="BCB6" s="41"/>
      <c r="BCC6" s="41"/>
      <c r="BCD6" s="41"/>
      <c r="BCE6" s="41"/>
      <c r="BCF6" s="41"/>
      <c r="BCG6" s="41"/>
      <c r="BCH6" s="41"/>
      <c r="BCI6" s="41"/>
      <c r="BCJ6" s="41"/>
      <c r="BCK6" s="41"/>
      <c r="BCL6" s="41"/>
      <c r="BCM6" s="41"/>
      <c r="BCN6" s="41"/>
      <c r="BCO6" s="41"/>
      <c r="BCP6" s="41"/>
      <c r="BCQ6" s="41"/>
      <c r="BCR6" s="41"/>
      <c r="BCS6" s="41"/>
      <c r="BCT6" s="41"/>
      <c r="BCU6" s="41"/>
      <c r="BCV6" s="41"/>
      <c r="BCW6" s="41"/>
      <c r="BCX6" s="41"/>
      <c r="BCY6" s="41"/>
      <c r="BCZ6" s="41"/>
      <c r="BDA6" s="41"/>
      <c r="BDB6" s="41"/>
      <c r="BDC6" s="41"/>
      <c r="BDD6" s="41"/>
      <c r="BDE6" s="41"/>
      <c r="BDF6" s="41"/>
      <c r="BDG6" s="41"/>
      <c r="BDH6" s="41"/>
      <c r="BDI6" s="41"/>
      <c r="BDJ6" s="41"/>
      <c r="BDK6" s="41"/>
      <c r="BDL6" s="41"/>
      <c r="BDM6" s="41"/>
      <c r="BDN6" s="41"/>
      <c r="BDO6" s="41"/>
      <c r="BDP6" s="41"/>
      <c r="BDQ6" s="41"/>
      <c r="BDR6" s="41"/>
      <c r="BDS6" s="41"/>
      <c r="BDT6" s="41"/>
      <c r="BDU6" s="41"/>
      <c r="BDV6" s="41"/>
      <c r="BDW6" s="41"/>
      <c r="BDX6" s="41"/>
      <c r="BDY6" s="41"/>
      <c r="BDZ6" s="41"/>
      <c r="BEA6" s="41"/>
      <c r="BEB6" s="41"/>
      <c r="BEC6" s="41"/>
      <c r="BED6" s="41"/>
      <c r="BEE6" s="41"/>
      <c r="BEF6" s="41"/>
      <c r="BEG6" s="41"/>
      <c r="BEH6" s="41"/>
      <c r="BEI6" s="41"/>
      <c r="BEJ6" s="41"/>
      <c r="BEK6" s="41"/>
      <c r="BEL6" s="41"/>
      <c r="BEM6" s="41"/>
      <c r="BEN6" s="41"/>
      <c r="BEO6" s="41"/>
      <c r="BEP6" s="41"/>
      <c r="BEQ6" s="41"/>
      <c r="BER6" s="41"/>
      <c r="BES6" s="41"/>
      <c r="BET6" s="41"/>
      <c r="BEU6" s="41"/>
      <c r="BEV6" s="41"/>
      <c r="BEW6" s="41"/>
      <c r="BEX6" s="41"/>
      <c r="BEY6" s="41"/>
      <c r="BEZ6" s="41"/>
      <c r="BFA6" s="41"/>
      <c r="BFB6" s="41"/>
      <c r="BFC6" s="41"/>
      <c r="BFD6" s="41"/>
      <c r="BFE6" s="41"/>
      <c r="BFF6" s="41"/>
      <c r="BFG6" s="41"/>
      <c r="BFH6" s="41"/>
      <c r="BFI6" s="41"/>
      <c r="BFJ6" s="41"/>
      <c r="BFK6" s="41"/>
      <c r="BFL6" s="41"/>
      <c r="BFM6" s="41"/>
      <c r="BFN6" s="41"/>
      <c r="BFO6" s="41"/>
      <c r="BFP6" s="41"/>
      <c r="BFQ6" s="41"/>
      <c r="BFR6" s="41"/>
      <c r="BFS6" s="41"/>
      <c r="BFT6" s="41"/>
      <c r="BFU6" s="41"/>
      <c r="BFV6" s="41"/>
      <c r="BFW6" s="41"/>
      <c r="BFX6" s="41"/>
      <c r="BFY6" s="41"/>
      <c r="BFZ6" s="41"/>
      <c r="BGA6" s="41"/>
      <c r="BGB6" s="41"/>
      <c r="BGC6" s="41"/>
      <c r="BGD6" s="41"/>
      <c r="BGE6" s="41"/>
      <c r="BGF6" s="41"/>
      <c r="BGG6" s="41"/>
      <c r="BGH6" s="41"/>
      <c r="BGI6" s="41"/>
      <c r="BGJ6" s="41"/>
      <c r="BGK6" s="41"/>
      <c r="BGL6" s="41"/>
      <c r="BGM6" s="41"/>
      <c r="BGN6" s="41"/>
      <c r="BGO6" s="41"/>
      <c r="BGP6" s="41"/>
      <c r="BGQ6" s="41"/>
      <c r="BGR6" s="41"/>
      <c r="BGS6" s="41"/>
      <c r="BGT6" s="41"/>
      <c r="BGU6" s="41"/>
      <c r="BGV6" s="41"/>
      <c r="BGW6" s="41"/>
      <c r="BGX6" s="41"/>
      <c r="BGY6" s="41"/>
      <c r="BGZ6" s="41"/>
      <c r="BHA6" s="41"/>
      <c r="BHB6" s="41"/>
      <c r="BHC6" s="41"/>
      <c r="BHD6" s="41"/>
      <c r="BHE6" s="41"/>
      <c r="BHF6" s="41"/>
      <c r="BHG6" s="41"/>
      <c r="BHH6" s="41"/>
      <c r="BHI6" s="41"/>
      <c r="BHJ6" s="41"/>
      <c r="BHK6" s="41"/>
      <c r="BHL6" s="41"/>
      <c r="BHM6" s="41"/>
      <c r="BHN6" s="41"/>
      <c r="BHO6" s="41"/>
      <c r="BHP6" s="41"/>
      <c r="BHQ6" s="41"/>
      <c r="BHR6" s="41"/>
      <c r="BHS6" s="41"/>
      <c r="BHT6" s="41"/>
      <c r="BHU6" s="41"/>
      <c r="BHV6" s="41"/>
      <c r="BHW6" s="41"/>
      <c r="BHX6" s="41"/>
      <c r="BHY6" s="41"/>
      <c r="BHZ6" s="41"/>
      <c r="BIA6" s="41"/>
      <c r="BIB6" s="41"/>
      <c r="BIC6" s="41"/>
      <c r="BID6" s="41"/>
      <c r="BIE6" s="41"/>
      <c r="BIF6" s="41"/>
      <c r="BIG6" s="41"/>
      <c r="BIH6" s="41"/>
      <c r="BII6" s="41"/>
      <c r="BIJ6" s="41"/>
      <c r="BIK6" s="41"/>
      <c r="BIL6" s="41"/>
      <c r="BIM6" s="41"/>
      <c r="BIN6" s="41"/>
      <c r="BIO6" s="41"/>
      <c r="BIP6" s="41"/>
      <c r="BIQ6" s="41"/>
      <c r="BIR6" s="41"/>
      <c r="BIS6" s="41"/>
      <c r="BIT6" s="41"/>
      <c r="BIU6" s="41"/>
      <c r="BIV6" s="41"/>
      <c r="BIW6" s="41"/>
      <c r="BIX6" s="41"/>
      <c r="BIY6" s="41"/>
      <c r="BIZ6" s="41"/>
      <c r="BJA6" s="41"/>
      <c r="BJB6" s="41"/>
      <c r="BJC6" s="41"/>
      <c r="BJD6" s="41"/>
      <c r="BJE6" s="41"/>
      <c r="BJF6" s="41"/>
      <c r="BJG6" s="41"/>
      <c r="BJH6" s="41"/>
      <c r="BJI6" s="41"/>
      <c r="BJJ6" s="41"/>
      <c r="BJK6" s="41"/>
      <c r="BJL6" s="41"/>
      <c r="BJM6" s="41"/>
      <c r="BJN6" s="41"/>
      <c r="BJO6" s="41"/>
      <c r="BJP6" s="41"/>
      <c r="BJQ6" s="41"/>
      <c r="BJR6" s="41"/>
      <c r="BJS6" s="41"/>
      <c r="BJT6" s="41"/>
      <c r="BJU6" s="41"/>
      <c r="BJV6" s="41"/>
      <c r="BJW6" s="41"/>
      <c r="BJX6" s="41"/>
      <c r="BJY6" s="41"/>
      <c r="BJZ6" s="41"/>
      <c r="BKA6" s="41"/>
      <c r="BKB6" s="41"/>
      <c r="BKC6" s="41"/>
      <c r="BKD6" s="41"/>
      <c r="BKE6" s="41"/>
      <c r="BKF6" s="41"/>
      <c r="BKG6" s="41"/>
      <c r="BKH6" s="41"/>
      <c r="BKI6" s="41"/>
      <c r="BKJ6" s="41"/>
      <c r="BKK6" s="41"/>
      <c r="BKL6" s="41"/>
      <c r="BKM6" s="41"/>
      <c r="BKN6" s="41"/>
      <c r="BKO6" s="41"/>
      <c r="BKP6" s="41"/>
      <c r="BKQ6" s="41"/>
      <c r="BKR6" s="41"/>
      <c r="BKS6" s="41"/>
      <c r="BKT6" s="41"/>
      <c r="BKU6" s="41"/>
      <c r="BKV6" s="41"/>
      <c r="BKW6" s="41"/>
      <c r="BKX6" s="41"/>
      <c r="BKY6" s="41"/>
      <c r="BKZ6" s="41"/>
      <c r="BLA6" s="41"/>
      <c r="BLB6" s="41"/>
      <c r="BLC6" s="41"/>
      <c r="BLD6" s="41"/>
      <c r="BLE6" s="41"/>
      <c r="BLF6" s="41"/>
      <c r="BLG6" s="41"/>
      <c r="BLH6" s="41"/>
      <c r="BLI6" s="41"/>
      <c r="BLJ6" s="41"/>
      <c r="BLK6" s="41"/>
      <c r="BLL6" s="41"/>
      <c r="BLM6" s="41"/>
      <c r="BLN6" s="41"/>
      <c r="BLO6" s="41"/>
      <c r="BLP6" s="41"/>
      <c r="BLQ6" s="41"/>
      <c r="BLR6" s="41"/>
      <c r="BLS6" s="41"/>
      <c r="BLT6" s="41"/>
      <c r="BLU6" s="41"/>
      <c r="BLV6" s="41"/>
      <c r="BLW6" s="41"/>
      <c r="BLX6" s="41"/>
      <c r="BLY6" s="41"/>
      <c r="BLZ6" s="41"/>
      <c r="BMA6" s="41"/>
      <c r="BMB6" s="41"/>
      <c r="BMC6" s="41"/>
      <c r="BMD6" s="41"/>
      <c r="BME6" s="41"/>
      <c r="BMF6" s="41"/>
      <c r="BMG6" s="41"/>
      <c r="BMH6" s="41"/>
      <c r="BMI6" s="41"/>
      <c r="BMJ6" s="41"/>
      <c r="BMK6" s="41"/>
      <c r="BML6" s="41"/>
      <c r="BMM6" s="41"/>
      <c r="BMN6" s="41"/>
      <c r="BMO6" s="41"/>
      <c r="BMP6" s="41"/>
      <c r="BMQ6" s="41"/>
      <c r="BMR6" s="41"/>
      <c r="BMS6" s="41"/>
      <c r="BMT6" s="41"/>
      <c r="BMU6" s="41"/>
      <c r="BMV6" s="41"/>
      <c r="BMW6" s="41"/>
      <c r="BMX6" s="41"/>
      <c r="BMY6" s="41"/>
      <c r="BMZ6" s="41"/>
      <c r="BNA6" s="41"/>
      <c r="BNB6" s="41"/>
      <c r="BNC6" s="41"/>
      <c r="BND6" s="41"/>
      <c r="BNE6" s="41"/>
      <c r="BNF6" s="41"/>
      <c r="BNG6" s="41"/>
      <c r="BNH6" s="41"/>
      <c r="BNI6" s="41"/>
      <c r="BNJ6" s="41"/>
      <c r="BNK6" s="41"/>
      <c r="BNL6" s="41"/>
      <c r="BNM6" s="41"/>
      <c r="BNN6" s="41"/>
      <c r="BNO6" s="41"/>
      <c r="BNP6" s="41"/>
      <c r="BNQ6" s="41"/>
      <c r="BNR6" s="41"/>
      <c r="BNS6" s="41"/>
      <c r="BNT6" s="41"/>
      <c r="BNU6" s="41"/>
      <c r="BNV6" s="41"/>
      <c r="BNW6" s="41"/>
      <c r="BNX6" s="41"/>
      <c r="BNY6" s="41"/>
      <c r="BNZ6" s="41"/>
      <c r="BOA6" s="41"/>
      <c r="BOB6" s="41"/>
      <c r="BOC6" s="41"/>
      <c r="BOD6" s="41"/>
      <c r="BOE6" s="41"/>
      <c r="BOF6" s="41"/>
      <c r="BOG6" s="41"/>
      <c r="BOH6" s="41"/>
      <c r="BOI6" s="41"/>
      <c r="BOJ6" s="41"/>
      <c r="BOK6" s="41"/>
      <c r="BOL6" s="41"/>
      <c r="BOM6" s="41"/>
      <c r="BON6" s="41"/>
      <c r="BOO6" s="41"/>
      <c r="BOP6" s="41"/>
      <c r="BOQ6" s="41"/>
      <c r="BOR6" s="41"/>
      <c r="BOS6" s="41"/>
      <c r="BOT6" s="41"/>
      <c r="BOU6" s="41"/>
      <c r="BOV6" s="41"/>
      <c r="BOW6" s="41"/>
      <c r="BOX6" s="41"/>
      <c r="BOY6" s="41"/>
      <c r="BOZ6" s="41"/>
      <c r="BPA6" s="41"/>
      <c r="BPB6" s="41"/>
      <c r="BPC6" s="41"/>
      <c r="BPD6" s="41"/>
      <c r="BPE6" s="41"/>
      <c r="BPF6" s="41"/>
      <c r="BPG6" s="41"/>
      <c r="BPH6" s="41"/>
      <c r="BPI6" s="41"/>
      <c r="BPJ6" s="41"/>
      <c r="BPK6" s="41"/>
      <c r="BPL6" s="41"/>
      <c r="BPM6" s="41"/>
      <c r="BPN6" s="41"/>
      <c r="BPO6" s="41"/>
      <c r="BPP6" s="41"/>
      <c r="BPQ6" s="41"/>
      <c r="BPR6" s="41"/>
      <c r="BPS6" s="41"/>
      <c r="BPT6" s="41"/>
      <c r="BPU6" s="41"/>
      <c r="BPV6" s="41"/>
      <c r="BPW6" s="41"/>
      <c r="BPX6" s="41"/>
      <c r="BPY6" s="41"/>
      <c r="BPZ6" s="41"/>
      <c r="BQA6" s="41"/>
      <c r="BQB6" s="41"/>
      <c r="BQC6" s="41"/>
      <c r="BQD6" s="41"/>
      <c r="BQE6" s="41"/>
      <c r="BQF6" s="41"/>
      <c r="BQG6" s="41"/>
      <c r="BQH6" s="41"/>
      <c r="BQI6" s="41"/>
      <c r="BQJ6" s="41"/>
      <c r="BQK6" s="41"/>
      <c r="BQL6" s="41"/>
      <c r="BQM6" s="41"/>
      <c r="BQN6" s="41"/>
      <c r="BQO6" s="41"/>
      <c r="BQP6" s="41"/>
      <c r="BQQ6" s="41"/>
      <c r="BQR6" s="41"/>
      <c r="BQS6" s="41"/>
      <c r="BQT6" s="41"/>
      <c r="BQU6" s="41"/>
      <c r="BQV6" s="41"/>
      <c r="BQW6" s="41"/>
      <c r="BQX6" s="41"/>
      <c r="BQY6" s="41"/>
      <c r="BQZ6" s="41"/>
      <c r="BRA6" s="41"/>
      <c r="BRB6" s="41"/>
      <c r="BRC6" s="41"/>
      <c r="BRD6" s="41"/>
      <c r="BRE6" s="41"/>
      <c r="BRF6" s="41"/>
      <c r="BRG6" s="41"/>
      <c r="BRH6" s="41"/>
      <c r="BRI6" s="41"/>
      <c r="BRJ6" s="41"/>
      <c r="BRK6" s="41"/>
      <c r="BRL6" s="41"/>
      <c r="BRM6" s="41"/>
      <c r="BRN6" s="41"/>
      <c r="BRO6" s="41"/>
      <c r="BRP6" s="41"/>
      <c r="BRQ6" s="41"/>
      <c r="BRR6" s="41"/>
      <c r="BRS6" s="41"/>
      <c r="BRT6" s="41"/>
      <c r="BRU6" s="41"/>
      <c r="BRV6" s="41"/>
      <c r="BRW6" s="41"/>
      <c r="BRX6" s="41"/>
      <c r="BRY6" s="41"/>
      <c r="BRZ6" s="41"/>
      <c r="BSA6" s="41"/>
      <c r="BSB6" s="41"/>
      <c r="BSC6" s="41"/>
      <c r="BSD6" s="41"/>
      <c r="BSE6" s="41"/>
      <c r="BSF6" s="41"/>
      <c r="BSG6" s="41"/>
      <c r="BSH6" s="41"/>
      <c r="BSI6" s="41"/>
      <c r="BSJ6" s="41"/>
      <c r="BSK6" s="41"/>
      <c r="BSL6" s="41"/>
      <c r="BSM6" s="41"/>
      <c r="BSN6" s="41"/>
      <c r="BSO6" s="41"/>
      <c r="BSP6" s="41"/>
      <c r="BSQ6" s="41"/>
      <c r="BSR6" s="41"/>
      <c r="BSS6" s="41"/>
      <c r="BST6" s="41"/>
      <c r="BSU6" s="41"/>
      <c r="BSV6" s="41"/>
      <c r="BSW6" s="41"/>
      <c r="BSX6" s="41"/>
      <c r="BSY6" s="41"/>
      <c r="BSZ6" s="41"/>
      <c r="BTA6" s="41"/>
      <c r="BTB6" s="41"/>
      <c r="BTC6" s="41"/>
      <c r="BTD6" s="41"/>
      <c r="BTE6" s="41"/>
      <c r="BTF6" s="41"/>
      <c r="BTG6" s="41"/>
      <c r="BTH6" s="41"/>
      <c r="BTI6" s="41"/>
      <c r="BTJ6" s="41"/>
      <c r="BTK6" s="41"/>
      <c r="BTL6" s="41"/>
      <c r="BTM6" s="41"/>
      <c r="BTN6" s="41"/>
      <c r="BTO6" s="41"/>
      <c r="BTP6" s="41"/>
      <c r="BTQ6" s="41"/>
      <c r="BTR6" s="41"/>
      <c r="BTS6" s="41"/>
      <c r="BTT6" s="41"/>
      <c r="BTU6" s="41"/>
      <c r="BTV6" s="41"/>
      <c r="BTW6" s="41"/>
      <c r="BTX6" s="41"/>
      <c r="BTY6" s="41"/>
      <c r="BTZ6" s="41"/>
      <c r="BUA6" s="41"/>
      <c r="BUB6" s="41"/>
      <c r="BUC6" s="41"/>
      <c r="BUD6" s="41"/>
      <c r="BUE6" s="41"/>
      <c r="BUF6" s="41"/>
      <c r="BUG6" s="41"/>
      <c r="BUH6" s="41"/>
      <c r="BUI6" s="41"/>
      <c r="BUJ6" s="41"/>
      <c r="BUK6" s="41"/>
      <c r="BUL6" s="41"/>
      <c r="BUM6" s="41"/>
      <c r="BUN6" s="41"/>
      <c r="BUO6" s="41"/>
      <c r="BUP6" s="41"/>
      <c r="BUQ6" s="41"/>
      <c r="BUR6" s="41"/>
      <c r="BUS6" s="41"/>
      <c r="BUT6" s="41"/>
      <c r="BUU6" s="41"/>
      <c r="BUV6" s="41"/>
      <c r="BUW6" s="41"/>
      <c r="BUX6" s="41"/>
      <c r="BUY6" s="41"/>
      <c r="BUZ6" s="41"/>
      <c r="BVA6" s="41"/>
      <c r="BVB6" s="41"/>
      <c r="BVC6" s="41"/>
      <c r="BVD6" s="41"/>
      <c r="BVE6" s="41"/>
      <c r="BVF6" s="41"/>
      <c r="BVG6" s="41"/>
      <c r="BVH6" s="41"/>
      <c r="BVI6" s="41"/>
      <c r="BVJ6" s="41"/>
      <c r="BVK6" s="41"/>
      <c r="BVL6" s="41"/>
      <c r="BVM6" s="41"/>
      <c r="BVN6" s="41"/>
      <c r="BVO6" s="41"/>
      <c r="BVP6" s="41"/>
      <c r="BVQ6" s="41"/>
      <c r="BVR6" s="41"/>
      <c r="BVS6" s="41"/>
      <c r="BVT6" s="41"/>
      <c r="BVU6" s="41"/>
      <c r="BVV6" s="41"/>
      <c r="BVW6" s="41"/>
      <c r="BVX6" s="41"/>
      <c r="BVY6" s="41"/>
      <c r="BVZ6" s="41"/>
      <c r="BWA6" s="41"/>
      <c r="BWB6" s="41"/>
      <c r="BWC6" s="41"/>
      <c r="BWD6" s="41"/>
      <c r="BWE6" s="41"/>
      <c r="BWF6" s="41"/>
      <c r="BWG6" s="41"/>
      <c r="BWH6" s="41"/>
      <c r="BWI6" s="41"/>
      <c r="BWJ6" s="41"/>
      <c r="BWK6" s="41"/>
      <c r="BWL6" s="41"/>
      <c r="BWM6" s="41"/>
      <c r="BWN6" s="41"/>
      <c r="BWO6" s="41"/>
      <c r="BWP6" s="41"/>
      <c r="BWQ6" s="41"/>
      <c r="BWR6" s="41"/>
      <c r="BWS6" s="41"/>
      <c r="BWT6" s="41"/>
      <c r="BWU6" s="41"/>
      <c r="BWV6" s="41"/>
      <c r="BWW6" s="41"/>
      <c r="BWX6" s="41"/>
      <c r="BWY6" s="41"/>
      <c r="BWZ6" s="41"/>
      <c r="BXA6" s="41"/>
      <c r="BXB6" s="41"/>
      <c r="BXC6" s="41"/>
      <c r="BXD6" s="41"/>
      <c r="BXE6" s="41"/>
      <c r="BXF6" s="41"/>
      <c r="BXG6" s="41"/>
      <c r="BXH6" s="41"/>
      <c r="BXI6" s="41"/>
      <c r="BXJ6" s="41"/>
      <c r="BXK6" s="41"/>
      <c r="BXL6" s="41"/>
      <c r="BXM6" s="41"/>
      <c r="BXN6" s="41"/>
      <c r="BXO6" s="41"/>
      <c r="BXP6" s="41"/>
      <c r="BXQ6" s="41"/>
      <c r="BXR6" s="41"/>
      <c r="BXS6" s="41"/>
      <c r="BXT6" s="41"/>
      <c r="BXU6" s="41"/>
      <c r="BXV6" s="41"/>
      <c r="BXW6" s="41"/>
      <c r="BXX6" s="41"/>
      <c r="BXY6" s="41"/>
      <c r="BXZ6" s="41"/>
      <c r="BYA6" s="41"/>
      <c r="BYB6" s="41"/>
      <c r="BYC6" s="41"/>
      <c r="BYD6" s="41"/>
      <c r="BYE6" s="41"/>
      <c r="BYF6" s="41"/>
      <c r="BYG6" s="41"/>
      <c r="BYH6" s="41"/>
      <c r="BYI6" s="41"/>
      <c r="BYJ6" s="41"/>
      <c r="BYK6" s="41"/>
      <c r="BYL6" s="41"/>
      <c r="BYM6" s="41"/>
      <c r="BYN6" s="41"/>
      <c r="BYO6" s="41"/>
      <c r="BYP6" s="41"/>
      <c r="BYQ6" s="41"/>
      <c r="BYR6" s="41"/>
      <c r="BYS6" s="41"/>
      <c r="BYT6" s="41"/>
      <c r="BYU6" s="41"/>
      <c r="BYV6" s="41"/>
      <c r="BYW6" s="41"/>
      <c r="BYX6" s="41"/>
      <c r="BYY6" s="41"/>
      <c r="BYZ6" s="41"/>
      <c r="BZA6" s="41"/>
      <c r="BZB6" s="41"/>
      <c r="BZC6" s="41"/>
      <c r="BZD6" s="41"/>
      <c r="BZE6" s="41"/>
      <c r="BZF6" s="41"/>
      <c r="BZG6" s="41"/>
      <c r="BZH6" s="41"/>
      <c r="BZI6" s="41"/>
      <c r="BZJ6" s="41"/>
      <c r="BZK6" s="41"/>
      <c r="BZL6" s="41"/>
      <c r="BZM6" s="41"/>
      <c r="BZN6" s="41"/>
      <c r="BZO6" s="41"/>
      <c r="BZP6" s="41"/>
      <c r="BZQ6" s="41"/>
      <c r="BZR6" s="41"/>
      <c r="BZS6" s="41"/>
      <c r="BZT6" s="41"/>
    </row>
    <row r="7" spans="1:13685" s="51" customFormat="1" ht="88.5" x14ac:dyDescent="0.35">
      <c r="A7" s="71" t="s">
        <v>113</v>
      </c>
      <c r="B7" s="72"/>
      <c r="C7" s="72" t="s">
        <v>49</v>
      </c>
      <c r="D7" s="72" t="s">
        <v>99</v>
      </c>
      <c r="E7" s="72" t="s">
        <v>100</v>
      </c>
      <c r="F7" s="72" t="s">
        <v>101</v>
      </c>
      <c r="G7" s="73" t="s">
        <v>75</v>
      </c>
      <c r="H7" s="73" t="s">
        <v>75</v>
      </c>
      <c r="I7" s="74" t="s">
        <v>75</v>
      </c>
      <c r="J7" s="74" t="s">
        <v>76</v>
      </c>
      <c r="K7" s="50"/>
      <c r="L7" s="70"/>
      <c r="M7" s="70"/>
      <c r="N7" s="70"/>
      <c r="O7" s="70"/>
      <c r="P7" s="70"/>
      <c r="Q7" s="70"/>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c r="IW7" s="41"/>
      <c r="IX7" s="41"/>
      <c r="IY7" s="41"/>
      <c r="IZ7" s="41"/>
      <c r="JA7" s="41"/>
      <c r="JB7" s="41"/>
      <c r="JC7" s="41"/>
      <c r="JD7" s="41"/>
      <c r="JE7" s="41"/>
      <c r="JF7" s="41"/>
      <c r="JG7" s="41"/>
      <c r="JH7" s="41"/>
      <c r="JI7" s="41"/>
      <c r="JJ7" s="41"/>
      <c r="JK7" s="41"/>
      <c r="JL7" s="41"/>
      <c r="JM7" s="41"/>
      <c r="JN7" s="41"/>
      <c r="JO7" s="41"/>
      <c r="JP7" s="41"/>
      <c r="JQ7" s="41"/>
      <c r="JR7" s="41"/>
      <c r="JS7" s="41"/>
      <c r="JT7" s="41"/>
      <c r="JU7" s="41"/>
      <c r="JV7" s="41"/>
      <c r="JW7" s="41"/>
      <c r="JX7" s="41"/>
      <c r="JY7" s="41"/>
      <c r="JZ7" s="41"/>
      <c r="KA7" s="41"/>
      <c r="KB7" s="41"/>
      <c r="KC7" s="41"/>
      <c r="KD7" s="41"/>
      <c r="KE7" s="41"/>
      <c r="KF7" s="41"/>
      <c r="KG7" s="41"/>
      <c r="KH7" s="41"/>
      <c r="KI7" s="41"/>
      <c r="KJ7" s="41"/>
      <c r="KK7" s="41"/>
      <c r="KL7" s="41"/>
      <c r="KM7" s="41"/>
      <c r="KN7" s="41"/>
      <c r="KO7" s="41"/>
      <c r="KP7" s="41"/>
      <c r="KQ7" s="41"/>
      <c r="KR7" s="41"/>
      <c r="KS7" s="41"/>
      <c r="KT7" s="41"/>
      <c r="KU7" s="41"/>
      <c r="KV7" s="41"/>
      <c r="KW7" s="41"/>
      <c r="KX7" s="41"/>
      <c r="KY7" s="41"/>
      <c r="KZ7" s="41"/>
      <c r="LA7" s="41"/>
      <c r="LB7" s="41"/>
      <c r="LC7" s="41"/>
      <c r="LD7" s="41"/>
      <c r="LE7" s="41"/>
      <c r="LF7" s="41"/>
      <c r="LG7" s="41"/>
      <c r="LH7" s="41"/>
      <c r="LI7" s="41"/>
      <c r="LJ7" s="41"/>
      <c r="LK7" s="41"/>
      <c r="LL7" s="41"/>
      <c r="LM7" s="41"/>
      <c r="LN7" s="41"/>
      <c r="LO7" s="41"/>
      <c r="LP7" s="41"/>
      <c r="LQ7" s="41"/>
      <c r="LR7" s="41"/>
      <c r="LS7" s="41"/>
      <c r="LT7" s="41"/>
      <c r="LU7" s="41"/>
      <c r="LV7" s="41"/>
      <c r="LW7" s="41"/>
      <c r="LX7" s="41"/>
      <c r="LY7" s="41"/>
      <c r="LZ7" s="41"/>
      <c r="MA7" s="41"/>
      <c r="MB7" s="41"/>
      <c r="MC7" s="41"/>
      <c r="MD7" s="41"/>
      <c r="ME7" s="41"/>
      <c r="MF7" s="41"/>
      <c r="MG7" s="41"/>
      <c r="MH7" s="41"/>
      <c r="MI7" s="41"/>
      <c r="MJ7" s="41"/>
      <c r="MK7" s="41"/>
      <c r="ML7" s="41"/>
      <c r="MM7" s="41"/>
      <c r="MN7" s="41"/>
      <c r="MO7" s="41"/>
      <c r="MP7" s="41"/>
      <c r="MQ7" s="41"/>
      <c r="MR7" s="41"/>
      <c r="MS7" s="41"/>
      <c r="MT7" s="41"/>
      <c r="MU7" s="41"/>
      <c r="MV7" s="41"/>
      <c r="MW7" s="41"/>
      <c r="MX7" s="41"/>
      <c r="MY7" s="41"/>
      <c r="MZ7" s="41"/>
      <c r="NA7" s="41"/>
      <c r="NB7" s="41"/>
      <c r="NC7" s="41"/>
      <c r="ND7" s="41"/>
      <c r="NE7" s="41"/>
      <c r="NF7" s="41"/>
      <c r="NG7" s="41"/>
      <c r="NH7" s="41"/>
      <c r="NI7" s="41"/>
      <c r="NJ7" s="41"/>
      <c r="NK7" s="41"/>
      <c r="NL7" s="41"/>
      <c r="NM7" s="41"/>
      <c r="NN7" s="41"/>
      <c r="NO7" s="41"/>
      <c r="NP7" s="41"/>
      <c r="NQ7" s="41"/>
      <c r="NR7" s="41"/>
      <c r="NS7" s="41"/>
      <c r="NT7" s="41"/>
      <c r="NU7" s="41"/>
      <c r="NV7" s="41"/>
      <c r="NW7" s="41"/>
      <c r="NX7" s="41"/>
      <c r="NY7" s="41"/>
      <c r="NZ7" s="41"/>
      <c r="OA7" s="41"/>
      <c r="OB7" s="41"/>
      <c r="OC7" s="41"/>
      <c r="OD7" s="41"/>
      <c r="OE7" s="41"/>
      <c r="OF7" s="41"/>
      <c r="OG7" s="41"/>
      <c r="OH7" s="41"/>
      <c r="OI7" s="41"/>
      <c r="OJ7" s="41"/>
      <c r="OK7" s="41"/>
      <c r="OL7" s="41"/>
      <c r="OM7" s="41"/>
      <c r="ON7" s="41"/>
      <c r="OO7" s="41"/>
      <c r="OP7" s="41"/>
      <c r="OQ7" s="41"/>
      <c r="OR7" s="41"/>
      <c r="OS7" s="41"/>
      <c r="OT7" s="41"/>
      <c r="OU7" s="41"/>
      <c r="OV7" s="41"/>
      <c r="OW7" s="41"/>
      <c r="OX7" s="41"/>
      <c r="OY7" s="41"/>
      <c r="OZ7" s="41"/>
      <c r="PA7" s="41"/>
      <c r="PB7" s="41"/>
      <c r="PC7" s="41"/>
      <c r="PD7" s="41"/>
      <c r="PE7" s="41"/>
      <c r="PF7" s="41"/>
      <c r="PG7" s="41"/>
      <c r="PH7" s="41"/>
      <c r="PI7" s="41"/>
      <c r="PJ7" s="41"/>
      <c r="PK7" s="41"/>
      <c r="PL7" s="41"/>
      <c r="PM7" s="41"/>
      <c r="PN7" s="41"/>
      <c r="PO7" s="41"/>
      <c r="PP7" s="41"/>
      <c r="PQ7" s="41"/>
      <c r="PR7" s="41"/>
      <c r="PS7" s="41"/>
      <c r="PT7" s="41"/>
      <c r="PU7" s="41"/>
      <c r="PV7" s="41"/>
      <c r="PW7" s="41"/>
      <c r="PX7" s="41"/>
      <c r="PY7" s="41"/>
      <c r="PZ7" s="41"/>
      <c r="QA7" s="41"/>
      <c r="QB7" s="41"/>
      <c r="QC7" s="41"/>
      <c r="QD7" s="41"/>
      <c r="QE7" s="41"/>
      <c r="QF7" s="41"/>
      <c r="QG7" s="41"/>
      <c r="QH7" s="41"/>
      <c r="QI7" s="41"/>
      <c r="QJ7" s="41"/>
      <c r="QK7" s="41"/>
      <c r="QL7" s="41"/>
      <c r="QM7" s="41"/>
      <c r="QN7" s="41"/>
      <c r="QO7" s="41"/>
      <c r="QP7" s="41"/>
      <c r="QQ7" s="41"/>
      <c r="QR7" s="41"/>
      <c r="QS7" s="41"/>
      <c r="QT7" s="41"/>
      <c r="QU7" s="41"/>
      <c r="QV7" s="41"/>
      <c r="QW7" s="41"/>
      <c r="QX7" s="41"/>
      <c r="QY7" s="41"/>
      <c r="QZ7" s="41"/>
      <c r="RA7" s="41"/>
      <c r="RB7" s="41"/>
      <c r="RC7" s="41"/>
      <c r="RD7" s="41"/>
      <c r="RE7" s="41"/>
      <c r="RF7" s="41"/>
      <c r="RG7" s="41"/>
      <c r="RH7" s="41"/>
      <c r="RI7" s="41"/>
      <c r="RJ7" s="41"/>
      <c r="RK7" s="41"/>
      <c r="RL7" s="41"/>
      <c r="RM7" s="41"/>
      <c r="RN7" s="41"/>
      <c r="RO7" s="41"/>
      <c r="RP7" s="41"/>
      <c r="RQ7" s="41"/>
      <c r="RR7" s="41"/>
      <c r="RS7" s="41"/>
      <c r="RT7" s="41"/>
      <c r="RU7" s="41"/>
      <c r="RV7" s="41"/>
      <c r="RW7" s="41"/>
      <c r="RX7" s="41"/>
      <c r="RY7" s="41"/>
      <c r="RZ7" s="41"/>
      <c r="SA7" s="41"/>
      <c r="SB7" s="41"/>
      <c r="SC7" s="41"/>
      <c r="SD7" s="41"/>
      <c r="SE7" s="41"/>
      <c r="SF7" s="41"/>
      <c r="SG7" s="41"/>
      <c r="SH7" s="41"/>
      <c r="SI7" s="41"/>
      <c r="SJ7" s="41"/>
      <c r="SK7" s="41"/>
      <c r="SL7" s="41"/>
      <c r="SM7" s="41"/>
      <c r="SN7" s="41"/>
      <c r="SO7" s="41"/>
      <c r="SP7" s="41"/>
      <c r="SQ7" s="41"/>
      <c r="SR7" s="41"/>
      <c r="SS7" s="41"/>
      <c r="ST7" s="41"/>
      <c r="SU7" s="41"/>
      <c r="SV7" s="41"/>
      <c r="SW7" s="41"/>
      <c r="SX7" s="41"/>
      <c r="SY7" s="41"/>
      <c r="SZ7" s="41"/>
      <c r="TA7" s="41"/>
      <c r="TB7" s="41"/>
      <c r="TC7" s="41"/>
      <c r="TD7" s="41"/>
      <c r="TE7" s="41"/>
      <c r="TF7" s="41"/>
      <c r="TG7" s="41"/>
      <c r="TH7" s="41"/>
      <c r="TI7" s="41"/>
      <c r="TJ7" s="41"/>
      <c r="TK7" s="41"/>
      <c r="TL7" s="41"/>
      <c r="TM7" s="41"/>
      <c r="TN7" s="41"/>
      <c r="TO7" s="41"/>
      <c r="TP7" s="41"/>
      <c r="TQ7" s="41"/>
      <c r="TR7" s="41"/>
      <c r="TS7" s="41"/>
      <c r="TT7" s="41"/>
      <c r="TU7" s="41"/>
      <c r="TV7" s="41"/>
      <c r="TW7" s="41"/>
      <c r="TX7" s="41"/>
      <c r="TY7" s="41"/>
      <c r="TZ7" s="41"/>
      <c r="UA7" s="41"/>
      <c r="UB7" s="41"/>
      <c r="UC7" s="41"/>
      <c r="UD7" s="41"/>
      <c r="UE7" s="41"/>
      <c r="UF7" s="41"/>
      <c r="UG7" s="41"/>
      <c r="UH7" s="41"/>
      <c r="UI7" s="41"/>
      <c r="UJ7" s="41"/>
      <c r="UK7" s="41"/>
      <c r="UL7" s="41"/>
      <c r="UM7" s="41"/>
      <c r="UN7" s="41"/>
      <c r="UO7" s="41"/>
      <c r="UP7" s="41"/>
      <c r="UQ7" s="41"/>
      <c r="UR7" s="41"/>
      <c r="US7" s="41"/>
      <c r="UT7" s="41"/>
      <c r="UU7" s="41"/>
      <c r="UV7" s="41"/>
      <c r="UW7" s="41"/>
      <c r="UX7" s="41"/>
      <c r="UY7" s="41"/>
      <c r="UZ7" s="41"/>
      <c r="VA7" s="41"/>
      <c r="VB7" s="41"/>
      <c r="VC7" s="41"/>
      <c r="VD7" s="41"/>
      <c r="VE7" s="41"/>
      <c r="VF7" s="41"/>
      <c r="VG7" s="41"/>
      <c r="VH7" s="41"/>
      <c r="VI7" s="41"/>
      <c r="VJ7" s="41"/>
      <c r="VK7" s="41"/>
      <c r="VL7" s="41"/>
      <c r="VM7" s="41"/>
      <c r="VN7" s="41"/>
      <c r="VO7" s="41"/>
      <c r="VP7" s="41"/>
      <c r="VQ7" s="41"/>
      <c r="VR7" s="41"/>
      <c r="VS7" s="41"/>
      <c r="VT7" s="41"/>
      <c r="VU7" s="41"/>
      <c r="VV7" s="41"/>
      <c r="VW7" s="41"/>
      <c r="VX7" s="41"/>
      <c r="VY7" s="41"/>
      <c r="VZ7" s="41"/>
      <c r="WA7" s="41"/>
      <c r="WB7" s="41"/>
      <c r="WC7" s="41"/>
      <c r="WD7" s="41"/>
      <c r="WE7" s="41"/>
      <c r="WF7" s="41"/>
      <c r="WG7" s="41"/>
      <c r="WH7" s="41"/>
      <c r="WI7" s="41"/>
      <c r="WJ7" s="41"/>
      <c r="WK7" s="41"/>
      <c r="WL7" s="41"/>
      <c r="WM7" s="41"/>
      <c r="WN7" s="41"/>
      <c r="WO7" s="41"/>
      <c r="WP7" s="41"/>
      <c r="WQ7" s="41"/>
      <c r="WR7" s="41"/>
      <c r="WS7" s="41"/>
      <c r="WT7" s="41"/>
      <c r="WU7" s="41"/>
      <c r="WV7" s="41"/>
      <c r="WW7" s="41"/>
      <c r="WX7" s="41"/>
      <c r="WY7" s="41"/>
      <c r="WZ7" s="41"/>
      <c r="XA7" s="41"/>
      <c r="XB7" s="41"/>
      <c r="XC7" s="41"/>
      <c r="XD7" s="41"/>
      <c r="XE7" s="41"/>
      <c r="XF7" s="41"/>
      <c r="XG7" s="41"/>
      <c r="XH7" s="41"/>
      <c r="XI7" s="41"/>
      <c r="XJ7" s="41"/>
      <c r="XK7" s="41"/>
      <c r="XL7" s="41"/>
      <c r="XM7" s="41"/>
      <c r="XN7" s="41"/>
      <c r="XO7" s="41"/>
      <c r="XP7" s="41"/>
      <c r="XQ7" s="41"/>
      <c r="XR7" s="41"/>
      <c r="XS7" s="41"/>
      <c r="XT7" s="41"/>
      <c r="XU7" s="41"/>
      <c r="XV7" s="41"/>
      <c r="XW7" s="41"/>
      <c r="XX7" s="41"/>
      <c r="XY7" s="41"/>
      <c r="XZ7" s="41"/>
      <c r="YA7" s="41"/>
      <c r="YB7" s="41"/>
      <c r="YC7" s="41"/>
      <c r="YD7" s="41"/>
      <c r="YE7" s="41"/>
      <c r="YF7" s="41"/>
      <c r="YG7" s="41"/>
      <c r="YH7" s="41"/>
      <c r="YI7" s="41"/>
      <c r="YJ7" s="41"/>
      <c r="YK7" s="41"/>
      <c r="YL7" s="41"/>
      <c r="YM7" s="41"/>
      <c r="YN7" s="41"/>
      <c r="YO7" s="41"/>
      <c r="YP7" s="41"/>
      <c r="YQ7" s="41"/>
      <c r="YR7" s="41"/>
      <c r="YS7" s="41"/>
      <c r="YT7" s="41"/>
      <c r="YU7" s="41"/>
      <c r="YV7" s="41"/>
      <c r="YW7" s="41"/>
      <c r="YX7" s="41"/>
      <c r="YY7" s="41"/>
      <c r="YZ7" s="41"/>
      <c r="ZA7" s="41"/>
      <c r="ZB7" s="41"/>
      <c r="ZC7" s="41"/>
      <c r="ZD7" s="41"/>
      <c r="ZE7" s="41"/>
      <c r="ZF7" s="41"/>
      <c r="ZG7" s="41"/>
      <c r="ZH7" s="41"/>
      <c r="ZI7" s="41"/>
      <c r="ZJ7" s="41"/>
      <c r="ZK7" s="41"/>
      <c r="ZL7" s="41"/>
      <c r="ZM7" s="41"/>
      <c r="ZN7" s="41"/>
      <c r="ZO7" s="41"/>
      <c r="ZP7" s="41"/>
      <c r="ZQ7" s="41"/>
      <c r="ZR7" s="41"/>
      <c r="ZS7" s="41"/>
      <c r="ZT7" s="41"/>
      <c r="ZU7" s="41"/>
      <c r="ZV7" s="41"/>
      <c r="ZW7" s="41"/>
      <c r="ZX7" s="41"/>
      <c r="ZY7" s="41"/>
      <c r="ZZ7" s="41"/>
      <c r="AAA7" s="41"/>
      <c r="AAB7" s="41"/>
      <c r="AAC7" s="41"/>
      <c r="AAD7" s="41"/>
      <c r="AAE7" s="41"/>
      <c r="AAF7" s="41"/>
      <c r="AAG7" s="41"/>
      <c r="AAH7" s="41"/>
      <c r="AAI7" s="41"/>
      <c r="AAJ7" s="41"/>
      <c r="AAK7" s="41"/>
      <c r="AAL7" s="41"/>
      <c r="AAM7" s="41"/>
      <c r="AAN7" s="41"/>
      <c r="AAO7" s="41"/>
      <c r="AAP7" s="41"/>
      <c r="AAQ7" s="41"/>
      <c r="AAR7" s="41"/>
      <c r="AAS7" s="41"/>
      <c r="AAT7" s="41"/>
      <c r="AAU7" s="41"/>
      <c r="AAV7" s="41"/>
      <c r="AAW7" s="41"/>
      <c r="AAX7" s="41"/>
      <c r="AAY7" s="41"/>
      <c r="AAZ7" s="41"/>
      <c r="ABA7" s="41"/>
      <c r="ABB7" s="41"/>
      <c r="ABC7" s="41"/>
      <c r="ABD7" s="41"/>
      <c r="ABE7" s="41"/>
      <c r="ABF7" s="41"/>
      <c r="ABG7" s="41"/>
      <c r="ABH7" s="41"/>
      <c r="ABI7" s="41"/>
      <c r="ABJ7" s="41"/>
      <c r="ABK7" s="41"/>
      <c r="ABL7" s="41"/>
      <c r="ABM7" s="41"/>
      <c r="ABN7" s="41"/>
      <c r="ABO7" s="41"/>
      <c r="ABP7" s="41"/>
      <c r="ABQ7" s="41"/>
      <c r="ABR7" s="41"/>
      <c r="ABS7" s="41"/>
      <c r="ABT7" s="41"/>
      <c r="ABU7" s="41"/>
      <c r="ABV7" s="41"/>
      <c r="ABW7" s="41"/>
      <c r="ABX7" s="41"/>
      <c r="ABY7" s="41"/>
      <c r="ABZ7" s="41"/>
      <c r="ACA7" s="41"/>
      <c r="ACB7" s="41"/>
      <c r="ACC7" s="41"/>
      <c r="ACD7" s="41"/>
      <c r="ACE7" s="41"/>
      <c r="ACF7" s="41"/>
      <c r="ACG7" s="41"/>
      <c r="ACH7" s="41"/>
      <c r="ACI7" s="41"/>
      <c r="ACJ7" s="41"/>
      <c r="ACK7" s="41"/>
      <c r="ACL7" s="41"/>
      <c r="ACM7" s="41"/>
      <c r="ACN7" s="41"/>
      <c r="ACO7" s="41"/>
      <c r="ACP7" s="41"/>
      <c r="ACQ7" s="41"/>
      <c r="ACR7" s="41"/>
      <c r="ACS7" s="41"/>
      <c r="ACT7" s="41"/>
      <c r="ACU7" s="41"/>
      <c r="ACV7" s="41"/>
      <c r="ACW7" s="41"/>
      <c r="ACX7" s="41"/>
      <c r="ACY7" s="41"/>
      <c r="ACZ7" s="41"/>
      <c r="ADA7" s="41"/>
      <c r="ADB7" s="41"/>
      <c r="ADC7" s="41"/>
      <c r="ADD7" s="41"/>
      <c r="ADE7" s="41"/>
      <c r="ADF7" s="41"/>
      <c r="ADG7" s="41"/>
      <c r="ADH7" s="41"/>
      <c r="ADI7" s="41"/>
      <c r="ADJ7" s="41"/>
      <c r="ADK7" s="41"/>
      <c r="ADL7" s="41"/>
      <c r="ADM7" s="41"/>
      <c r="ADN7" s="41"/>
      <c r="ADO7" s="41"/>
      <c r="ADP7" s="41"/>
      <c r="ADQ7" s="41"/>
      <c r="ADR7" s="41"/>
      <c r="ADS7" s="41"/>
      <c r="ADT7" s="41"/>
      <c r="ADU7" s="41"/>
      <c r="ADV7" s="41"/>
      <c r="ADW7" s="41"/>
      <c r="ADX7" s="41"/>
      <c r="ADY7" s="41"/>
      <c r="ADZ7" s="41"/>
      <c r="AEA7" s="41"/>
      <c r="AEB7" s="41"/>
      <c r="AEC7" s="41"/>
      <c r="AED7" s="41"/>
      <c r="AEE7" s="41"/>
      <c r="AEF7" s="41"/>
      <c r="AEG7" s="41"/>
      <c r="AEH7" s="41"/>
      <c r="AEI7" s="41"/>
      <c r="AEJ7" s="41"/>
      <c r="AEK7" s="41"/>
      <c r="AEL7" s="41"/>
      <c r="AEM7" s="41"/>
      <c r="AEN7" s="41"/>
      <c r="AEO7" s="41"/>
      <c r="AEP7" s="41"/>
      <c r="AEQ7" s="41"/>
      <c r="AER7" s="41"/>
      <c r="AES7" s="41"/>
      <c r="AET7" s="41"/>
      <c r="AEU7" s="41"/>
      <c r="AEV7" s="41"/>
      <c r="AEW7" s="41"/>
      <c r="AEX7" s="41"/>
      <c r="AEY7" s="41"/>
      <c r="AEZ7" s="41"/>
      <c r="AFA7" s="41"/>
      <c r="AFB7" s="41"/>
      <c r="AFC7" s="41"/>
      <c r="AFD7" s="41"/>
      <c r="AFE7" s="41"/>
      <c r="AFF7" s="41"/>
      <c r="AFG7" s="41"/>
      <c r="AFH7" s="41"/>
      <c r="AFI7" s="41"/>
      <c r="AFJ7" s="41"/>
      <c r="AFK7" s="41"/>
      <c r="AFL7" s="41"/>
      <c r="AFM7" s="41"/>
      <c r="AFN7" s="41"/>
      <c r="AFO7" s="41"/>
      <c r="AFP7" s="41"/>
      <c r="AFQ7" s="41"/>
      <c r="AFR7" s="41"/>
      <c r="AFS7" s="41"/>
      <c r="AFT7" s="41"/>
      <c r="AFU7" s="41"/>
      <c r="AFV7" s="41"/>
      <c r="AFW7" s="41"/>
      <c r="AFX7" s="41"/>
      <c r="AFY7" s="41"/>
      <c r="AFZ7" s="41"/>
      <c r="AGA7" s="41"/>
      <c r="AGB7" s="41"/>
      <c r="AGC7" s="41"/>
      <c r="AGD7" s="41"/>
      <c r="AGE7" s="41"/>
      <c r="AGF7" s="41"/>
      <c r="AGG7" s="41"/>
      <c r="AGH7" s="41"/>
      <c r="AGI7" s="41"/>
      <c r="AGJ7" s="41"/>
      <c r="AGK7" s="41"/>
      <c r="AGL7" s="41"/>
      <c r="AGM7" s="41"/>
      <c r="AGN7" s="41"/>
      <c r="AGO7" s="41"/>
      <c r="AGP7" s="41"/>
      <c r="AGQ7" s="41"/>
      <c r="AGR7" s="41"/>
      <c r="AGS7" s="41"/>
      <c r="AGT7" s="41"/>
      <c r="AGU7" s="41"/>
      <c r="AGV7" s="41"/>
      <c r="AGW7" s="41"/>
      <c r="AGX7" s="41"/>
      <c r="AGY7" s="41"/>
      <c r="AGZ7" s="41"/>
      <c r="AHA7" s="41"/>
      <c r="AHB7" s="41"/>
      <c r="AHC7" s="41"/>
      <c r="AHD7" s="41"/>
      <c r="AHE7" s="41"/>
      <c r="AHF7" s="41"/>
      <c r="AHG7" s="41"/>
      <c r="AHH7" s="41"/>
      <c r="AHI7" s="41"/>
      <c r="AHJ7" s="41"/>
      <c r="AHK7" s="41"/>
      <c r="AHL7" s="41"/>
      <c r="AHM7" s="41"/>
      <c r="AHN7" s="41"/>
      <c r="AHO7" s="41"/>
      <c r="AHP7" s="41"/>
      <c r="AHQ7" s="41"/>
      <c r="AHR7" s="41"/>
      <c r="AHS7" s="41"/>
      <c r="AHT7" s="41"/>
      <c r="AHU7" s="41"/>
      <c r="AHV7" s="41"/>
      <c r="AHW7" s="41"/>
      <c r="AHX7" s="41"/>
      <c r="AHY7" s="41"/>
      <c r="AHZ7" s="41"/>
      <c r="AIA7" s="41"/>
      <c r="AIB7" s="41"/>
      <c r="AIC7" s="41"/>
      <c r="AID7" s="41"/>
      <c r="AIE7" s="41"/>
      <c r="AIF7" s="41"/>
      <c r="AIG7" s="41"/>
      <c r="AIH7" s="41"/>
      <c r="AII7" s="41"/>
      <c r="AIJ7" s="41"/>
      <c r="AIK7" s="41"/>
      <c r="AIL7" s="41"/>
      <c r="AIM7" s="41"/>
      <c r="AIN7" s="41"/>
      <c r="AIO7" s="41"/>
      <c r="AIP7" s="41"/>
      <c r="AIQ7" s="41"/>
      <c r="AIR7" s="41"/>
      <c r="AIS7" s="41"/>
      <c r="AIT7" s="41"/>
      <c r="AIU7" s="41"/>
      <c r="AIV7" s="41"/>
      <c r="AIW7" s="41"/>
      <c r="AIX7" s="41"/>
      <c r="AIY7" s="41"/>
      <c r="AIZ7" s="41"/>
      <c r="AJA7" s="41"/>
      <c r="AJB7" s="41"/>
      <c r="AJC7" s="41"/>
      <c r="AJD7" s="41"/>
      <c r="AJE7" s="41"/>
      <c r="AJF7" s="41"/>
      <c r="AJG7" s="41"/>
      <c r="AJH7" s="41"/>
      <c r="AJI7" s="41"/>
      <c r="AJJ7" s="41"/>
      <c r="AJK7" s="41"/>
      <c r="AJL7" s="41"/>
      <c r="AJM7" s="41"/>
      <c r="AJN7" s="41"/>
      <c r="AJO7" s="41"/>
      <c r="AJP7" s="41"/>
      <c r="AJQ7" s="41"/>
      <c r="AJR7" s="41"/>
      <c r="AJS7" s="41"/>
      <c r="AJT7" s="41"/>
      <c r="AJU7" s="41"/>
      <c r="AJV7" s="41"/>
      <c r="AJW7" s="41"/>
      <c r="AJX7" s="41"/>
      <c r="AJY7" s="41"/>
      <c r="AJZ7" s="41"/>
      <c r="AKA7" s="41"/>
      <c r="AKB7" s="41"/>
      <c r="AKC7" s="41"/>
      <c r="AKD7" s="41"/>
      <c r="AKE7" s="41"/>
      <c r="AKF7" s="41"/>
      <c r="AKG7" s="41"/>
      <c r="AKH7" s="41"/>
      <c r="AKI7" s="41"/>
      <c r="AKJ7" s="41"/>
      <c r="AKK7" s="41"/>
      <c r="AKL7" s="41"/>
      <c r="AKM7" s="41"/>
      <c r="AKN7" s="41"/>
      <c r="AKO7" s="41"/>
      <c r="AKP7" s="41"/>
      <c r="AKQ7" s="41"/>
      <c r="AKR7" s="41"/>
      <c r="AKS7" s="41"/>
      <c r="AKT7" s="41"/>
      <c r="AKU7" s="41"/>
      <c r="AKV7" s="41"/>
      <c r="AKW7" s="41"/>
      <c r="AKX7" s="41"/>
      <c r="AKY7" s="41"/>
      <c r="AKZ7" s="41"/>
      <c r="ALA7" s="41"/>
      <c r="ALB7" s="41"/>
      <c r="ALC7" s="41"/>
      <c r="ALD7" s="41"/>
      <c r="ALE7" s="41"/>
      <c r="ALF7" s="41"/>
      <c r="ALG7" s="41"/>
      <c r="ALH7" s="41"/>
      <c r="ALI7" s="41"/>
      <c r="ALJ7" s="41"/>
      <c r="ALK7" s="41"/>
      <c r="ALL7" s="41"/>
      <c r="ALM7" s="41"/>
      <c r="ALN7" s="41"/>
      <c r="ALO7" s="41"/>
      <c r="ALP7" s="41"/>
      <c r="ALQ7" s="41"/>
      <c r="ALR7" s="41"/>
      <c r="ALS7" s="41"/>
      <c r="ALT7" s="41"/>
      <c r="ALU7" s="41"/>
      <c r="ALV7" s="41"/>
      <c r="ALW7" s="41"/>
      <c r="ALX7" s="41"/>
      <c r="ALY7" s="41"/>
      <c r="ALZ7" s="41"/>
      <c r="AMA7" s="41"/>
      <c r="AMB7" s="41"/>
      <c r="AMC7" s="41"/>
      <c r="AMD7" s="41"/>
      <c r="AME7" s="41"/>
      <c r="AMF7" s="41"/>
      <c r="AMG7" s="41"/>
      <c r="AMH7" s="41"/>
      <c r="AMI7" s="41"/>
      <c r="AMJ7" s="41"/>
      <c r="AMK7" s="41"/>
      <c r="AML7" s="41"/>
      <c r="AMM7" s="41"/>
      <c r="AMN7" s="41"/>
      <c r="AMO7" s="41"/>
      <c r="AMP7" s="41"/>
      <c r="AMQ7" s="41"/>
      <c r="AMR7" s="41"/>
      <c r="AMS7" s="41"/>
      <c r="AMT7" s="41"/>
      <c r="AMU7" s="41"/>
      <c r="AMV7" s="41"/>
      <c r="AMW7" s="41"/>
      <c r="AMX7" s="41"/>
      <c r="AMY7" s="41"/>
      <c r="AMZ7" s="41"/>
      <c r="ANA7" s="41"/>
      <c r="ANB7" s="41"/>
      <c r="ANC7" s="41"/>
      <c r="AND7" s="41"/>
      <c r="ANE7" s="41"/>
      <c r="ANF7" s="41"/>
      <c r="ANG7" s="41"/>
      <c r="ANH7" s="41"/>
      <c r="ANI7" s="41"/>
      <c r="ANJ7" s="41"/>
      <c r="ANK7" s="41"/>
      <c r="ANL7" s="41"/>
      <c r="ANM7" s="41"/>
      <c r="ANN7" s="41"/>
      <c r="ANO7" s="41"/>
      <c r="ANP7" s="41"/>
      <c r="ANQ7" s="41"/>
      <c r="ANR7" s="41"/>
      <c r="ANS7" s="41"/>
      <c r="ANT7" s="41"/>
      <c r="ANU7" s="41"/>
      <c r="ANV7" s="41"/>
      <c r="ANW7" s="41"/>
      <c r="ANX7" s="41"/>
      <c r="ANY7" s="41"/>
      <c r="ANZ7" s="41"/>
      <c r="AOA7" s="41"/>
      <c r="AOB7" s="41"/>
      <c r="AOC7" s="41"/>
      <c r="AOD7" s="41"/>
      <c r="AOE7" s="41"/>
      <c r="AOF7" s="41"/>
      <c r="AOG7" s="41"/>
      <c r="AOH7" s="41"/>
      <c r="AOI7" s="41"/>
      <c r="AOJ7" s="41"/>
      <c r="AOK7" s="41"/>
      <c r="AOL7" s="41"/>
      <c r="AOM7" s="41"/>
      <c r="AON7" s="41"/>
      <c r="AOO7" s="41"/>
      <c r="AOP7" s="41"/>
      <c r="AOQ7" s="41"/>
      <c r="AOR7" s="41"/>
      <c r="AOS7" s="41"/>
      <c r="AOT7" s="41"/>
      <c r="AOU7" s="41"/>
      <c r="AOV7" s="41"/>
      <c r="AOW7" s="41"/>
      <c r="AOX7" s="41"/>
      <c r="AOY7" s="41"/>
      <c r="AOZ7" s="41"/>
      <c r="APA7" s="41"/>
      <c r="APB7" s="41"/>
      <c r="APC7" s="41"/>
      <c r="APD7" s="41"/>
      <c r="APE7" s="41"/>
      <c r="APF7" s="41"/>
      <c r="APG7" s="41"/>
      <c r="APH7" s="41"/>
      <c r="API7" s="41"/>
      <c r="APJ7" s="41"/>
      <c r="APK7" s="41"/>
      <c r="APL7" s="41"/>
      <c r="APM7" s="41"/>
      <c r="APN7" s="41"/>
      <c r="APO7" s="41"/>
      <c r="APP7" s="41"/>
      <c r="APQ7" s="41"/>
      <c r="APR7" s="41"/>
      <c r="APS7" s="41"/>
      <c r="APT7" s="41"/>
      <c r="APU7" s="41"/>
      <c r="APV7" s="41"/>
      <c r="APW7" s="41"/>
      <c r="APX7" s="41"/>
      <c r="APY7" s="41"/>
      <c r="APZ7" s="41"/>
      <c r="AQA7" s="41"/>
      <c r="AQB7" s="41"/>
      <c r="AQC7" s="41"/>
      <c r="AQD7" s="41"/>
      <c r="AQE7" s="41"/>
      <c r="AQF7" s="41"/>
      <c r="AQG7" s="41"/>
      <c r="AQH7" s="41"/>
      <c r="AQI7" s="41"/>
      <c r="AQJ7" s="41"/>
      <c r="AQK7" s="41"/>
      <c r="AQL7" s="41"/>
      <c r="AQM7" s="41"/>
      <c r="AQN7" s="41"/>
      <c r="AQO7" s="41"/>
      <c r="AQP7" s="41"/>
      <c r="AQQ7" s="41"/>
      <c r="AQR7" s="41"/>
      <c r="AQS7" s="41"/>
      <c r="AQT7" s="41"/>
      <c r="AQU7" s="41"/>
      <c r="AQV7" s="41"/>
      <c r="AQW7" s="41"/>
      <c r="AQX7" s="41"/>
      <c r="AQY7" s="41"/>
      <c r="AQZ7" s="41"/>
      <c r="ARA7" s="41"/>
      <c r="ARB7" s="41"/>
      <c r="ARC7" s="41"/>
      <c r="ARD7" s="41"/>
      <c r="ARE7" s="41"/>
      <c r="ARF7" s="41"/>
      <c r="ARG7" s="41"/>
      <c r="ARH7" s="41"/>
      <c r="ARI7" s="41"/>
      <c r="ARJ7" s="41"/>
      <c r="ARK7" s="41"/>
      <c r="ARL7" s="41"/>
      <c r="ARM7" s="41"/>
      <c r="ARN7" s="41"/>
      <c r="ARO7" s="41"/>
      <c r="ARP7" s="41"/>
      <c r="ARQ7" s="41"/>
      <c r="ARR7" s="41"/>
      <c r="ARS7" s="41"/>
      <c r="ART7" s="41"/>
      <c r="ARU7" s="41"/>
      <c r="ARV7" s="41"/>
      <c r="ARW7" s="41"/>
      <c r="ARX7" s="41"/>
      <c r="ARY7" s="41"/>
      <c r="ARZ7" s="41"/>
      <c r="ASA7" s="41"/>
      <c r="ASB7" s="41"/>
      <c r="ASC7" s="41"/>
      <c r="ASD7" s="41"/>
      <c r="ASE7" s="41"/>
      <c r="ASF7" s="41"/>
      <c r="ASG7" s="41"/>
      <c r="ASH7" s="41"/>
      <c r="ASI7" s="41"/>
      <c r="ASJ7" s="41"/>
      <c r="ASK7" s="41"/>
      <c r="ASL7" s="41"/>
      <c r="ASM7" s="41"/>
      <c r="ASN7" s="41"/>
      <c r="ASO7" s="41"/>
      <c r="ASP7" s="41"/>
      <c r="ASQ7" s="41"/>
      <c r="ASR7" s="41"/>
      <c r="ASS7" s="41"/>
      <c r="AST7" s="41"/>
      <c r="ASU7" s="41"/>
      <c r="ASV7" s="41"/>
      <c r="ASW7" s="41"/>
      <c r="ASX7" s="41"/>
      <c r="ASY7" s="41"/>
      <c r="ASZ7" s="41"/>
      <c r="ATA7" s="41"/>
      <c r="ATB7" s="41"/>
      <c r="ATC7" s="41"/>
      <c r="ATD7" s="41"/>
      <c r="ATE7" s="41"/>
      <c r="ATF7" s="41"/>
      <c r="ATG7" s="41"/>
      <c r="ATH7" s="41"/>
      <c r="ATI7" s="41"/>
      <c r="ATJ7" s="41"/>
      <c r="ATK7" s="41"/>
      <c r="ATL7" s="41"/>
      <c r="ATM7" s="41"/>
      <c r="ATN7" s="41"/>
      <c r="ATO7" s="41"/>
      <c r="ATP7" s="41"/>
      <c r="ATQ7" s="41"/>
      <c r="ATR7" s="41"/>
      <c r="ATS7" s="41"/>
      <c r="ATT7" s="41"/>
      <c r="ATU7" s="41"/>
      <c r="ATV7" s="41"/>
      <c r="ATW7" s="41"/>
      <c r="ATX7" s="41"/>
      <c r="ATY7" s="41"/>
      <c r="ATZ7" s="41"/>
      <c r="AUA7" s="41"/>
      <c r="AUB7" s="41"/>
      <c r="AUC7" s="41"/>
      <c r="AUD7" s="41"/>
      <c r="AUE7" s="41"/>
      <c r="AUF7" s="41"/>
      <c r="AUG7" s="41"/>
      <c r="AUH7" s="41"/>
      <c r="AUI7" s="41"/>
      <c r="AUJ7" s="41"/>
      <c r="AUK7" s="41"/>
      <c r="AUL7" s="41"/>
      <c r="AUM7" s="41"/>
      <c r="AUN7" s="41"/>
      <c r="AUO7" s="41"/>
      <c r="AUP7" s="41"/>
      <c r="AUQ7" s="41"/>
      <c r="AUR7" s="41"/>
      <c r="AUS7" s="41"/>
      <c r="AUT7" s="41"/>
      <c r="AUU7" s="41"/>
      <c r="AUV7" s="41"/>
      <c r="AUW7" s="41"/>
      <c r="AUX7" s="41"/>
      <c r="AUY7" s="41"/>
      <c r="AUZ7" s="41"/>
      <c r="AVA7" s="41"/>
      <c r="AVB7" s="41"/>
      <c r="AVC7" s="41"/>
      <c r="AVD7" s="41"/>
      <c r="AVE7" s="41"/>
      <c r="AVF7" s="41"/>
      <c r="AVG7" s="41"/>
      <c r="AVH7" s="41"/>
      <c r="AVI7" s="41"/>
      <c r="AVJ7" s="41"/>
      <c r="AVK7" s="41"/>
      <c r="AVL7" s="41"/>
      <c r="AVM7" s="41"/>
      <c r="AVN7" s="41"/>
      <c r="AVO7" s="41"/>
      <c r="AVP7" s="41"/>
      <c r="AVQ7" s="41"/>
      <c r="AVR7" s="41"/>
      <c r="AVS7" s="41"/>
      <c r="AVT7" s="41"/>
      <c r="AVU7" s="41"/>
      <c r="AVV7" s="41"/>
      <c r="AVW7" s="41"/>
      <c r="AVX7" s="41"/>
      <c r="AVY7" s="41"/>
      <c r="AVZ7" s="41"/>
      <c r="AWA7" s="41"/>
      <c r="AWB7" s="41"/>
      <c r="AWC7" s="41"/>
      <c r="AWD7" s="41"/>
      <c r="AWE7" s="41"/>
      <c r="AWF7" s="41"/>
      <c r="AWG7" s="41"/>
      <c r="AWH7" s="41"/>
      <c r="AWI7" s="41"/>
      <c r="AWJ7" s="41"/>
      <c r="AWK7" s="41"/>
      <c r="AWL7" s="41"/>
      <c r="AWM7" s="41"/>
      <c r="AWN7" s="41"/>
      <c r="AWO7" s="41"/>
      <c r="AWP7" s="41"/>
      <c r="AWQ7" s="41"/>
      <c r="AWR7" s="41"/>
      <c r="AWS7" s="41"/>
      <c r="AWT7" s="41"/>
      <c r="AWU7" s="41"/>
      <c r="AWV7" s="41"/>
      <c r="AWW7" s="41"/>
      <c r="AWX7" s="41"/>
      <c r="AWY7" s="41"/>
      <c r="AWZ7" s="41"/>
      <c r="AXA7" s="41"/>
      <c r="AXB7" s="41"/>
      <c r="AXC7" s="41"/>
      <c r="AXD7" s="41"/>
      <c r="AXE7" s="41"/>
      <c r="AXF7" s="41"/>
      <c r="AXG7" s="41"/>
      <c r="AXH7" s="41"/>
      <c r="AXI7" s="41"/>
      <c r="AXJ7" s="41"/>
      <c r="AXK7" s="41"/>
      <c r="AXL7" s="41"/>
      <c r="AXM7" s="41"/>
      <c r="AXN7" s="41"/>
      <c r="AXO7" s="41"/>
      <c r="AXP7" s="41"/>
      <c r="AXQ7" s="41"/>
      <c r="AXR7" s="41"/>
      <c r="AXS7" s="41"/>
      <c r="AXT7" s="41"/>
      <c r="AXU7" s="41"/>
      <c r="AXV7" s="41"/>
      <c r="AXW7" s="41"/>
      <c r="AXX7" s="41"/>
      <c r="AXY7" s="41"/>
      <c r="AXZ7" s="41"/>
      <c r="AYA7" s="41"/>
      <c r="AYB7" s="41"/>
      <c r="AYC7" s="41"/>
      <c r="AYD7" s="41"/>
      <c r="AYE7" s="41"/>
      <c r="AYF7" s="41"/>
      <c r="AYG7" s="41"/>
      <c r="AYH7" s="41"/>
      <c r="AYI7" s="41"/>
      <c r="AYJ7" s="41"/>
      <c r="AYK7" s="41"/>
      <c r="AYL7" s="41"/>
      <c r="AYM7" s="41"/>
      <c r="AYN7" s="41"/>
      <c r="AYO7" s="41"/>
      <c r="AYP7" s="41"/>
      <c r="AYQ7" s="41"/>
      <c r="AYR7" s="41"/>
      <c r="AYS7" s="41"/>
      <c r="AYT7" s="41"/>
      <c r="AYU7" s="41"/>
      <c r="AYV7" s="41"/>
      <c r="AYW7" s="41"/>
      <c r="AYX7" s="41"/>
      <c r="AYY7" s="41"/>
      <c r="AYZ7" s="41"/>
      <c r="AZA7" s="41"/>
      <c r="AZB7" s="41"/>
      <c r="AZC7" s="41"/>
      <c r="AZD7" s="41"/>
      <c r="AZE7" s="41"/>
      <c r="AZF7" s="41"/>
      <c r="AZG7" s="41"/>
      <c r="AZH7" s="41"/>
      <c r="AZI7" s="41"/>
      <c r="AZJ7" s="41"/>
      <c r="AZK7" s="41"/>
      <c r="AZL7" s="41"/>
      <c r="AZM7" s="41"/>
      <c r="AZN7" s="41"/>
      <c r="AZO7" s="41"/>
      <c r="AZP7" s="41"/>
      <c r="AZQ7" s="41"/>
      <c r="AZR7" s="41"/>
      <c r="AZS7" s="41"/>
      <c r="AZT7" s="41"/>
      <c r="AZU7" s="41"/>
      <c r="AZV7" s="41"/>
      <c r="AZW7" s="41"/>
      <c r="AZX7" s="41"/>
      <c r="AZY7" s="41"/>
      <c r="AZZ7" s="41"/>
      <c r="BAA7" s="41"/>
      <c r="BAB7" s="41"/>
      <c r="BAC7" s="41"/>
      <c r="BAD7" s="41"/>
      <c r="BAE7" s="41"/>
      <c r="BAF7" s="41"/>
      <c r="BAG7" s="41"/>
      <c r="BAH7" s="41"/>
      <c r="BAI7" s="41"/>
      <c r="BAJ7" s="41"/>
      <c r="BAK7" s="41"/>
      <c r="BAL7" s="41"/>
      <c r="BAM7" s="41"/>
      <c r="BAN7" s="41"/>
      <c r="BAO7" s="41"/>
      <c r="BAP7" s="41"/>
      <c r="BAQ7" s="41"/>
      <c r="BAR7" s="41"/>
      <c r="BAS7" s="41"/>
      <c r="BAT7" s="41"/>
      <c r="BAU7" s="41"/>
      <c r="BAV7" s="41"/>
      <c r="BAW7" s="41"/>
      <c r="BAX7" s="41"/>
      <c r="BAY7" s="41"/>
      <c r="BAZ7" s="41"/>
      <c r="BBA7" s="41"/>
      <c r="BBB7" s="41"/>
      <c r="BBC7" s="41"/>
      <c r="BBD7" s="41"/>
      <c r="BBE7" s="41"/>
      <c r="BBF7" s="41"/>
      <c r="BBG7" s="41"/>
      <c r="BBH7" s="41"/>
      <c r="BBI7" s="41"/>
      <c r="BBJ7" s="41"/>
      <c r="BBK7" s="41"/>
      <c r="BBL7" s="41"/>
      <c r="BBM7" s="41"/>
      <c r="BBN7" s="41"/>
      <c r="BBO7" s="41"/>
      <c r="BBP7" s="41"/>
      <c r="BBQ7" s="41"/>
      <c r="BBR7" s="41"/>
      <c r="BBS7" s="41"/>
      <c r="BBT7" s="41"/>
      <c r="BBU7" s="41"/>
      <c r="BBV7" s="41"/>
      <c r="BBW7" s="41"/>
      <c r="BBX7" s="41"/>
      <c r="BBY7" s="41"/>
      <c r="BBZ7" s="41"/>
      <c r="BCA7" s="41"/>
      <c r="BCB7" s="41"/>
      <c r="BCC7" s="41"/>
      <c r="BCD7" s="41"/>
      <c r="BCE7" s="41"/>
      <c r="BCF7" s="41"/>
      <c r="BCG7" s="41"/>
      <c r="BCH7" s="41"/>
      <c r="BCI7" s="41"/>
      <c r="BCJ7" s="41"/>
      <c r="BCK7" s="41"/>
      <c r="BCL7" s="41"/>
      <c r="BCM7" s="41"/>
      <c r="BCN7" s="41"/>
      <c r="BCO7" s="41"/>
      <c r="BCP7" s="41"/>
      <c r="BCQ7" s="41"/>
      <c r="BCR7" s="41"/>
      <c r="BCS7" s="41"/>
      <c r="BCT7" s="41"/>
      <c r="BCU7" s="41"/>
      <c r="BCV7" s="41"/>
      <c r="BCW7" s="41"/>
      <c r="BCX7" s="41"/>
      <c r="BCY7" s="41"/>
      <c r="BCZ7" s="41"/>
      <c r="BDA7" s="41"/>
      <c r="BDB7" s="41"/>
      <c r="BDC7" s="41"/>
      <c r="BDD7" s="41"/>
      <c r="BDE7" s="41"/>
      <c r="BDF7" s="41"/>
      <c r="BDG7" s="41"/>
      <c r="BDH7" s="41"/>
      <c r="BDI7" s="41"/>
      <c r="BDJ7" s="41"/>
      <c r="BDK7" s="41"/>
      <c r="BDL7" s="41"/>
      <c r="BDM7" s="41"/>
      <c r="BDN7" s="41"/>
      <c r="BDO7" s="41"/>
      <c r="BDP7" s="41"/>
      <c r="BDQ7" s="41"/>
      <c r="BDR7" s="41"/>
      <c r="BDS7" s="41"/>
      <c r="BDT7" s="41"/>
      <c r="BDU7" s="41"/>
      <c r="BDV7" s="41"/>
      <c r="BDW7" s="41"/>
      <c r="BDX7" s="41"/>
      <c r="BDY7" s="41"/>
      <c r="BDZ7" s="41"/>
      <c r="BEA7" s="41"/>
      <c r="BEB7" s="41"/>
      <c r="BEC7" s="41"/>
      <c r="BED7" s="41"/>
      <c r="BEE7" s="41"/>
      <c r="BEF7" s="41"/>
      <c r="BEG7" s="41"/>
      <c r="BEH7" s="41"/>
      <c r="BEI7" s="41"/>
      <c r="BEJ7" s="41"/>
      <c r="BEK7" s="41"/>
      <c r="BEL7" s="41"/>
      <c r="BEM7" s="41"/>
      <c r="BEN7" s="41"/>
      <c r="BEO7" s="41"/>
      <c r="BEP7" s="41"/>
      <c r="BEQ7" s="41"/>
      <c r="BER7" s="41"/>
      <c r="BES7" s="41"/>
      <c r="BET7" s="41"/>
      <c r="BEU7" s="41"/>
      <c r="BEV7" s="41"/>
      <c r="BEW7" s="41"/>
      <c r="BEX7" s="41"/>
      <c r="BEY7" s="41"/>
      <c r="BEZ7" s="41"/>
      <c r="BFA7" s="41"/>
      <c r="BFB7" s="41"/>
      <c r="BFC7" s="41"/>
      <c r="BFD7" s="41"/>
      <c r="BFE7" s="41"/>
      <c r="BFF7" s="41"/>
      <c r="BFG7" s="41"/>
      <c r="BFH7" s="41"/>
      <c r="BFI7" s="41"/>
      <c r="BFJ7" s="41"/>
      <c r="BFK7" s="41"/>
      <c r="BFL7" s="41"/>
      <c r="BFM7" s="41"/>
      <c r="BFN7" s="41"/>
      <c r="BFO7" s="41"/>
      <c r="BFP7" s="41"/>
      <c r="BFQ7" s="41"/>
      <c r="BFR7" s="41"/>
      <c r="BFS7" s="41"/>
      <c r="BFT7" s="41"/>
      <c r="BFU7" s="41"/>
      <c r="BFV7" s="41"/>
      <c r="BFW7" s="41"/>
      <c r="BFX7" s="41"/>
      <c r="BFY7" s="41"/>
      <c r="BFZ7" s="41"/>
      <c r="BGA7" s="41"/>
      <c r="BGB7" s="41"/>
      <c r="BGC7" s="41"/>
      <c r="BGD7" s="41"/>
      <c r="BGE7" s="41"/>
      <c r="BGF7" s="41"/>
      <c r="BGG7" s="41"/>
      <c r="BGH7" s="41"/>
      <c r="BGI7" s="41"/>
      <c r="BGJ7" s="41"/>
      <c r="BGK7" s="41"/>
      <c r="BGL7" s="41"/>
      <c r="BGM7" s="41"/>
      <c r="BGN7" s="41"/>
      <c r="BGO7" s="41"/>
      <c r="BGP7" s="41"/>
      <c r="BGQ7" s="41"/>
      <c r="BGR7" s="41"/>
      <c r="BGS7" s="41"/>
      <c r="BGT7" s="41"/>
      <c r="BGU7" s="41"/>
      <c r="BGV7" s="41"/>
      <c r="BGW7" s="41"/>
      <c r="BGX7" s="41"/>
      <c r="BGY7" s="41"/>
      <c r="BGZ7" s="41"/>
      <c r="BHA7" s="41"/>
      <c r="BHB7" s="41"/>
      <c r="BHC7" s="41"/>
      <c r="BHD7" s="41"/>
      <c r="BHE7" s="41"/>
      <c r="BHF7" s="41"/>
      <c r="BHG7" s="41"/>
      <c r="BHH7" s="41"/>
      <c r="BHI7" s="41"/>
      <c r="BHJ7" s="41"/>
      <c r="BHK7" s="41"/>
      <c r="BHL7" s="41"/>
      <c r="BHM7" s="41"/>
      <c r="BHN7" s="41"/>
      <c r="BHO7" s="41"/>
      <c r="BHP7" s="41"/>
      <c r="BHQ7" s="41"/>
      <c r="BHR7" s="41"/>
      <c r="BHS7" s="41"/>
      <c r="BHT7" s="41"/>
      <c r="BHU7" s="41"/>
      <c r="BHV7" s="41"/>
      <c r="BHW7" s="41"/>
      <c r="BHX7" s="41"/>
      <c r="BHY7" s="41"/>
      <c r="BHZ7" s="41"/>
      <c r="BIA7" s="41"/>
      <c r="BIB7" s="41"/>
      <c r="BIC7" s="41"/>
      <c r="BID7" s="41"/>
      <c r="BIE7" s="41"/>
      <c r="BIF7" s="41"/>
      <c r="BIG7" s="41"/>
      <c r="BIH7" s="41"/>
      <c r="BII7" s="41"/>
      <c r="BIJ7" s="41"/>
      <c r="BIK7" s="41"/>
      <c r="BIL7" s="41"/>
      <c r="BIM7" s="41"/>
      <c r="BIN7" s="41"/>
      <c r="BIO7" s="41"/>
      <c r="BIP7" s="41"/>
      <c r="BIQ7" s="41"/>
      <c r="BIR7" s="41"/>
      <c r="BIS7" s="41"/>
      <c r="BIT7" s="41"/>
      <c r="BIU7" s="41"/>
      <c r="BIV7" s="41"/>
      <c r="BIW7" s="41"/>
      <c r="BIX7" s="41"/>
      <c r="BIY7" s="41"/>
      <c r="BIZ7" s="41"/>
      <c r="BJA7" s="41"/>
      <c r="BJB7" s="41"/>
      <c r="BJC7" s="41"/>
      <c r="BJD7" s="41"/>
      <c r="BJE7" s="41"/>
      <c r="BJF7" s="41"/>
      <c r="BJG7" s="41"/>
      <c r="BJH7" s="41"/>
      <c r="BJI7" s="41"/>
      <c r="BJJ7" s="41"/>
      <c r="BJK7" s="41"/>
      <c r="BJL7" s="41"/>
      <c r="BJM7" s="41"/>
      <c r="BJN7" s="41"/>
      <c r="BJO7" s="41"/>
      <c r="BJP7" s="41"/>
      <c r="BJQ7" s="41"/>
      <c r="BJR7" s="41"/>
      <c r="BJS7" s="41"/>
      <c r="BJT7" s="41"/>
      <c r="BJU7" s="41"/>
      <c r="BJV7" s="41"/>
      <c r="BJW7" s="41"/>
      <c r="BJX7" s="41"/>
      <c r="BJY7" s="41"/>
      <c r="BJZ7" s="41"/>
      <c r="BKA7" s="41"/>
      <c r="BKB7" s="41"/>
      <c r="BKC7" s="41"/>
      <c r="BKD7" s="41"/>
      <c r="BKE7" s="41"/>
      <c r="BKF7" s="41"/>
      <c r="BKG7" s="41"/>
      <c r="BKH7" s="41"/>
      <c r="BKI7" s="41"/>
      <c r="BKJ7" s="41"/>
      <c r="BKK7" s="41"/>
      <c r="BKL7" s="41"/>
      <c r="BKM7" s="41"/>
      <c r="BKN7" s="41"/>
      <c r="BKO7" s="41"/>
      <c r="BKP7" s="41"/>
      <c r="BKQ7" s="41"/>
      <c r="BKR7" s="41"/>
      <c r="BKS7" s="41"/>
      <c r="BKT7" s="41"/>
      <c r="BKU7" s="41"/>
      <c r="BKV7" s="41"/>
      <c r="BKW7" s="41"/>
      <c r="BKX7" s="41"/>
      <c r="BKY7" s="41"/>
      <c r="BKZ7" s="41"/>
      <c r="BLA7" s="41"/>
      <c r="BLB7" s="41"/>
      <c r="BLC7" s="41"/>
      <c r="BLD7" s="41"/>
      <c r="BLE7" s="41"/>
      <c r="BLF7" s="41"/>
      <c r="BLG7" s="41"/>
      <c r="BLH7" s="41"/>
      <c r="BLI7" s="41"/>
      <c r="BLJ7" s="41"/>
      <c r="BLK7" s="41"/>
      <c r="BLL7" s="41"/>
      <c r="BLM7" s="41"/>
      <c r="BLN7" s="41"/>
      <c r="BLO7" s="41"/>
      <c r="BLP7" s="41"/>
      <c r="BLQ7" s="41"/>
      <c r="BLR7" s="41"/>
      <c r="BLS7" s="41"/>
      <c r="BLT7" s="41"/>
      <c r="BLU7" s="41"/>
      <c r="BLV7" s="41"/>
      <c r="BLW7" s="41"/>
      <c r="BLX7" s="41"/>
      <c r="BLY7" s="41"/>
      <c r="BLZ7" s="41"/>
      <c r="BMA7" s="41"/>
      <c r="BMB7" s="41"/>
      <c r="BMC7" s="41"/>
      <c r="BMD7" s="41"/>
      <c r="BME7" s="41"/>
      <c r="BMF7" s="41"/>
      <c r="BMG7" s="41"/>
      <c r="BMH7" s="41"/>
      <c r="BMI7" s="41"/>
      <c r="BMJ7" s="41"/>
      <c r="BMK7" s="41"/>
      <c r="BML7" s="41"/>
      <c r="BMM7" s="41"/>
      <c r="BMN7" s="41"/>
      <c r="BMO7" s="41"/>
      <c r="BMP7" s="41"/>
      <c r="BMQ7" s="41"/>
      <c r="BMR7" s="41"/>
      <c r="BMS7" s="41"/>
      <c r="BMT7" s="41"/>
      <c r="BMU7" s="41"/>
      <c r="BMV7" s="41"/>
      <c r="BMW7" s="41"/>
      <c r="BMX7" s="41"/>
      <c r="BMY7" s="41"/>
      <c r="BMZ7" s="41"/>
      <c r="BNA7" s="41"/>
      <c r="BNB7" s="41"/>
      <c r="BNC7" s="41"/>
      <c r="BND7" s="41"/>
      <c r="BNE7" s="41"/>
      <c r="BNF7" s="41"/>
      <c r="BNG7" s="41"/>
      <c r="BNH7" s="41"/>
      <c r="BNI7" s="41"/>
      <c r="BNJ7" s="41"/>
      <c r="BNK7" s="41"/>
      <c r="BNL7" s="41"/>
      <c r="BNM7" s="41"/>
      <c r="BNN7" s="41"/>
      <c r="BNO7" s="41"/>
      <c r="BNP7" s="41"/>
      <c r="BNQ7" s="41"/>
      <c r="BNR7" s="41"/>
      <c r="BNS7" s="41"/>
      <c r="BNT7" s="41"/>
      <c r="BNU7" s="41"/>
      <c r="BNV7" s="41"/>
      <c r="BNW7" s="41"/>
      <c r="BNX7" s="41"/>
      <c r="BNY7" s="41"/>
      <c r="BNZ7" s="41"/>
      <c r="BOA7" s="41"/>
      <c r="BOB7" s="41"/>
      <c r="BOC7" s="41"/>
      <c r="BOD7" s="41"/>
      <c r="BOE7" s="41"/>
      <c r="BOF7" s="41"/>
      <c r="BOG7" s="41"/>
      <c r="BOH7" s="41"/>
      <c r="BOI7" s="41"/>
      <c r="BOJ7" s="41"/>
      <c r="BOK7" s="41"/>
      <c r="BOL7" s="41"/>
      <c r="BOM7" s="41"/>
      <c r="BON7" s="41"/>
      <c r="BOO7" s="41"/>
      <c r="BOP7" s="41"/>
      <c r="BOQ7" s="41"/>
      <c r="BOR7" s="41"/>
      <c r="BOS7" s="41"/>
      <c r="BOT7" s="41"/>
      <c r="BOU7" s="41"/>
      <c r="BOV7" s="41"/>
      <c r="BOW7" s="41"/>
      <c r="BOX7" s="41"/>
      <c r="BOY7" s="41"/>
      <c r="BOZ7" s="41"/>
      <c r="BPA7" s="41"/>
      <c r="BPB7" s="41"/>
      <c r="BPC7" s="41"/>
      <c r="BPD7" s="41"/>
      <c r="BPE7" s="41"/>
      <c r="BPF7" s="41"/>
      <c r="BPG7" s="41"/>
      <c r="BPH7" s="41"/>
      <c r="BPI7" s="41"/>
      <c r="BPJ7" s="41"/>
      <c r="BPK7" s="41"/>
      <c r="BPL7" s="41"/>
      <c r="BPM7" s="41"/>
      <c r="BPN7" s="41"/>
      <c r="BPO7" s="41"/>
      <c r="BPP7" s="41"/>
      <c r="BPQ7" s="41"/>
      <c r="BPR7" s="41"/>
      <c r="BPS7" s="41"/>
      <c r="BPT7" s="41"/>
      <c r="BPU7" s="41"/>
      <c r="BPV7" s="41"/>
      <c r="BPW7" s="41"/>
      <c r="BPX7" s="41"/>
      <c r="BPY7" s="41"/>
      <c r="BPZ7" s="41"/>
      <c r="BQA7" s="41"/>
      <c r="BQB7" s="41"/>
      <c r="BQC7" s="41"/>
      <c r="BQD7" s="41"/>
      <c r="BQE7" s="41"/>
      <c r="BQF7" s="41"/>
      <c r="BQG7" s="41"/>
      <c r="BQH7" s="41"/>
      <c r="BQI7" s="41"/>
      <c r="BQJ7" s="41"/>
      <c r="BQK7" s="41"/>
      <c r="BQL7" s="41"/>
      <c r="BQM7" s="41"/>
      <c r="BQN7" s="41"/>
      <c r="BQO7" s="41"/>
      <c r="BQP7" s="41"/>
      <c r="BQQ7" s="41"/>
      <c r="BQR7" s="41"/>
      <c r="BQS7" s="41"/>
      <c r="BQT7" s="41"/>
      <c r="BQU7" s="41"/>
      <c r="BQV7" s="41"/>
      <c r="BQW7" s="41"/>
      <c r="BQX7" s="41"/>
      <c r="BQY7" s="41"/>
      <c r="BQZ7" s="41"/>
      <c r="BRA7" s="41"/>
      <c r="BRB7" s="41"/>
      <c r="BRC7" s="41"/>
      <c r="BRD7" s="41"/>
      <c r="BRE7" s="41"/>
      <c r="BRF7" s="41"/>
      <c r="BRG7" s="41"/>
      <c r="BRH7" s="41"/>
      <c r="BRI7" s="41"/>
      <c r="BRJ7" s="41"/>
      <c r="BRK7" s="41"/>
      <c r="BRL7" s="41"/>
      <c r="BRM7" s="41"/>
      <c r="BRN7" s="41"/>
      <c r="BRO7" s="41"/>
      <c r="BRP7" s="41"/>
      <c r="BRQ7" s="41"/>
      <c r="BRR7" s="41"/>
      <c r="BRS7" s="41"/>
      <c r="BRT7" s="41"/>
      <c r="BRU7" s="41"/>
      <c r="BRV7" s="41"/>
      <c r="BRW7" s="41"/>
      <c r="BRX7" s="41"/>
      <c r="BRY7" s="41"/>
      <c r="BRZ7" s="41"/>
      <c r="BSA7" s="41"/>
      <c r="BSB7" s="41"/>
      <c r="BSC7" s="41"/>
      <c r="BSD7" s="41"/>
      <c r="BSE7" s="41"/>
      <c r="BSF7" s="41"/>
      <c r="BSG7" s="41"/>
      <c r="BSH7" s="41"/>
      <c r="BSI7" s="41"/>
      <c r="BSJ7" s="41"/>
      <c r="BSK7" s="41"/>
      <c r="BSL7" s="41"/>
      <c r="BSM7" s="41"/>
      <c r="BSN7" s="41"/>
      <c r="BSO7" s="41"/>
      <c r="BSP7" s="41"/>
      <c r="BSQ7" s="41"/>
      <c r="BSR7" s="41"/>
      <c r="BSS7" s="41"/>
      <c r="BST7" s="41"/>
      <c r="BSU7" s="41"/>
      <c r="BSV7" s="41"/>
      <c r="BSW7" s="41"/>
      <c r="BSX7" s="41"/>
      <c r="BSY7" s="41"/>
      <c r="BSZ7" s="41"/>
      <c r="BTA7" s="41"/>
      <c r="BTB7" s="41"/>
      <c r="BTC7" s="41"/>
      <c r="BTD7" s="41"/>
      <c r="BTE7" s="41"/>
      <c r="BTF7" s="41"/>
      <c r="BTG7" s="41"/>
      <c r="BTH7" s="41"/>
      <c r="BTI7" s="41"/>
      <c r="BTJ7" s="41"/>
      <c r="BTK7" s="41"/>
      <c r="BTL7" s="41"/>
      <c r="BTM7" s="41"/>
      <c r="BTN7" s="41"/>
      <c r="BTO7" s="41"/>
      <c r="BTP7" s="41"/>
      <c r="BTQ7" s="41"/>
      <c r="BTR7" s="41"/>
      <c r="BTS7" s="41"/>
      <c r="BTT7" s="41"/>
      <c r="BTU7" s="41"/>
      <c r="BTV7" s="41"/>
      <c r="BTW7" s="41"/>
      <c r="BTX7" s="41"/>
      <c r="BTY7" s="41"/>
      <c r="BTZ7" s="41"/>
      <c r="BUA7" s="41"/>
      <c r="BUB7" s="41"/>
      <c r="BUC7" s="41"/>
      <c r="BUD7" s="41"/>
      <c r="BUE7" s="41"/>
      <c r="BUF7" s="41"/>
      <c r="BUG7" s="41"/>
      <c r="BUH7" s="41"/>
      <c r="BUI7" s="41"/>
      <c r="BUJ7" s="41"/>
      <c r="BUK7" s="41"/>
      <c r="BUL7" s="41"/>
      <c r="BUM7" s="41"/>
      <c r="BUN7" s="41"/>
      <c r="BUO7" s="41"/>
      <c r="BUP7" s="41"/>
      <c r="BUQ7" s="41"/>
      <c r="BUR7" s="41"/>
      <c r="BUS7" s="41"/>
      <c r="BUT7" s="41"/>
      <c r="BUU7" s="41"/>
      <c r="BUV7" s="41"/>
      <c r="BUW7" s="41"/>
      <c r="BUX7" s="41"/>
      <c r="BUY7" s="41"/>
      <c r="BUZ7" s="41"/>
      <c r="BVA7" s="41"/>
      <c r="BVB7" s="41"/>
      <c r="BVC7" s="41"/>
      <c r="BVD7" s="41"/>
      <c r="BVE7" s="41"/>
      <c r="BVF7" s="41"/>
      <c r="BVG7" s="41"/>
      <c r="BVH7" s="41"/>
      <c r="BVI7" s="41"/>
      <c r="BVJ7" s="41"/>
      <c r="BVK7" s="41"/>
      <c r="BVL7" s="41"/>
      <c r="BVM7" s="41"/>
      <c r="BVN7" s="41"/>
      <c r="BVO7" s="41"/>
      <c r="BVP7" s="41"/>
      <c r="BVQ7" s="41"/>
      <c r="BVR7" s="41"/>
      <c r="BVS7" s="41"/>
      <c r="BVT7" s="41"/>
      <c r="BVU7" s="41"/>
      <c r="BVV7" s="41"/>
      <c r="BVW7" s="41"/>
      <c r="BVX7" s="41"/>
      <c r="BVY7" s="41"/>
      <c r="BVZ7" s="41"/>
      <c r="BWA7" s="41"/>
      <c r="BWB7" s="41"/>
      <c r="BWC7" s="41"/>
      <c r="BWD7" s="41"/>
      <c r="BWE7" s="41"/>
      <c r="BWF7" s="41"/>
      <c r="BWG7" s="41"/>
      <c r="BWH7" s="41"/>
      <c r="BWI7" s="41"/>
      <c r="BWJ7" s="41"/>
      <c r="BWK7" s="41"/>
      <c r="BWL7" s="41"/>
      <c r="BWM7" s="41"/>
      <c r="BWN7" s="41"/>
      <c r="BWO7" s="41"/>
      <c r="BWP7" s="41"/>
      <c r="BWQ7" s="41"/>
      <c r="BWR7" s="41"/>
      <c r="BWS7" s="41"/>
      <c r="BWT7" s="41"/>
      <c r="BWU7" s="41"/>
      <c r="BWV7" s="41"/>
      <c r="BWW7" s="41"/>
      <c r="BWX7" s="41"/>
      <c r="BWY7" s="41"/>
      <c r="BWZ7" s="41"/>
      <c r="BXA7" s="41"/>
      <c r="BXB7" s="41"/>
      <c r="BXC7" s="41"/>
      <c r="BXD7" s="41"/>
      <c r="BXE7" s="41"/>
      <c r="BXF7" s="41"/>
      <c r="BXG7" s="41"/>
      <c r="BXH7" s="41"/>
      <c r="BXI7" s="41"/>
      <c r="BXJ7" s="41"/>
      <c r="BXK7" s="41"/>
      <c r="BXL7" s="41"/>
      <c r="BXM7" s="41"/>
      <c r="BXN7" s="41"/>
      <c r="BXO7" s="41"/>
      <c r="BXP7" s="41"/>
      <c r="BXQ7" s="41"/>
      <c r="BXR7" s="41"/>
      <c r="BXS7" s="41"/>
      <c r="BXT7" s="41"/>
      <c r="BXU7" s="41"/>
      <c r="BXV7" s="41"/>
      <c r="BXW7" s="41"/>
      <c r="BXX7" s="41"/>
      <c r="BXY7" s="41"/>
      <c r="BXZ7" s="41"/>
      <c r="BYA7" s="41"/>
      <c r="BYB7" s="41"/>
      <c r="BYC7" s="41"/>
      <c r="BYD7" s="41"/>
      <c r="BYE7" s="41"/>
      <c r="BYF7" s="41"/>
      <c r="BYG7" s="41"/>
      <c r="BYH7" s="41"/>
      <c r="BYI7" s="41"/>
      <c r="BYJ7" s="41"/>
      <c r="BYK7" s="41"/>
      <c r="BYL7" s="41"/>
      <c r="BYM7" s="41"/>
      <c r="BYN7" s="41"/>
      <c r="BYO7" s="41"/>
      <c r="BYP7" s="41"/>
      <c r="BYQ7" s="41"/>
      <c r="BYR7" s="41"/>
      <c r="BYS7" s="41"/>
      <c r="BYT7" s="41"/>
      <c r="BYU7" s="41"/>
      <c r="BYV7" s="41"/>
      <c r="BYW7" s="41"/>
      <c r="BYX7" s="41"/>
      <c r="BYY7" s="41"/>
      <c r="BYZ7" s="41"/>
      <c r="BZA7" s="41"/>
      <c r="BZB7" s="41"/>
      <c r="BZC7" s="41"/>
      <c r="BZD7" s="41"/>
      <c r="BZE7" s="41"/>
      <c r="BZF7" s="41"/>
      <c r="BZG7" s="41"/>
      <c r="BZH7" s="41"/>
      <c r="BZI7" s="41"/>
      <c r="BZJ7" s="41"/>
      <c r="BZK7" s="41"/>
      <c r="BZL7" s="41"/>
      <c r="BZM7" s="41"/>
      <c r="BZN7" s="41"/>
      <c r="BZO7" s="41"/>
      <c r="BZP7" s="41"/>
      <c r="BZQ7" s="41"/>
      <c r="BZR7" s="41"/>
      <c r="BZS7" s="41"/>
      <c r="BZT7" s="41"/>
    </row>
    <row r="8" spans="1:13685" ht="243.5" x14ac:dyDescent="0.35">
      <c r="A8" s="71" t="s">
        <v>305</v>
      </c>
      <c r="B8" s="72"/>
      <c r="C8" s="72" t="s">
        <v>306</v>
      </c>
      <c r="D8" s="72" t="s">
        <v>179</v>
      </c>
      <c r="E8" s="72" t="s">
        <v>194</v>
      </c>
      <c r="F8" s="72" t="s">
        <v>181</v>
      </c>
      <c r="G8" s="73" t="s">
        <v>122</v>
      </c>
      <c r="H8" s="73" t="s">
        <v>76</v>
      </c>
      <c r="I8" s="74" t="s">
        <v>123</v>
      </c>
      <c r="J8" s="74" t="s">
        <v>124</v>
      </c>
      <c r="K8" s="53"/>
      <c r="L8" s="70"/>
      <c r="M8" s="70"/>
      <c r="N8" s="70"/>
      <c r="O8" s="70"/>
      <c r="P8" s="70"/>
      <c r="Q8" s="70"/>
    </row>
    <row r="9" spans="1:13685" ht="126" customHeight="1" x14ac:dyDescent="0.35">
      <c r="A9" s="46" t="s">
        <v>114</v>
      </c>
      <c r="B9" s="47"/>
      <c r="C9" s="47" t="s">
        <v>50</v>
      </c>
      <c r="D9" s="47" t="s">
        <v>51</v>
      </c>
      <c r="E9" s="47" t="s">
        <v>52</v>
      </c>
      <c r="F9" s="47" t="s">
        <v>180</v>
      </c>
      <c r="G9" s="48">
        <v>0</v>
      </c>
      <c r="H9" s="48">
        <v>0</v>
      </c>
      <c r="I9" s="49" t="s">
        <v>123</v>
      </c>
      <c r="J9" s="49" t="s">
        <v>125</v>
      </c>
      <c r="K9" s="50"/>
      <c r="L9" s="70"/>
      <c r="M9" s="70"/>
      <c r="N9" s="70"/>
      <c r="O9" s="70"/>
      <c r="P9" s="70"/>
      <c r="Q9" s="70"/>
    </row>
    <row r="10" spans="1:13685" s="58" customFormat="1" ht="15.5" x14ac:dyDescent="0.35">
      <c r="A10" s="130" t="s">
        <v>53</v>
      </c>
      <c r="B10" s="130"/>
      <c r="C10" s="130"/>
      <c r="D10" s="130"/>
      <c r="E10" s="130"/>
      <c r="F10" s="130"/>
      <c r="G10" s="130"/>
      <c r="H10" s="130"/>
      <c r="I10" s="130"/>
      <c r="J10" s="130"/>
      <c r="K10" s="56"/>
      <c r="L10" s="56"/>
      <c r="M10" s="56"/>
      <c r="N10" s="56"/>
      <c r="O10" s="56"/>
      <c r="P10" s="56"/>
      <c r="Q10" s="56"/>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c r="IU10" s="57"/>
      <c r="IV10" s="57"/>
      <c r="IW10" s="57"/>
      <c r="IX10" s="57"/>
      <c r="IY10" s="57"/>
      <c r="IZ10" s="57"/>
      <c r="JA10" s="57"/>
      <c r="JB10" s="57"/>
      <c r="JC10" s="57"/>
      <c r="JD10" s="57"/>
      <c r="JE10" s="57"/>
      <c r="JF10" s="57"/>
      <c r="JG10" s="57"/>
      <c r="JH10" s="57"/>
      <c r="JI10" s="57"/>
      <c r="JJ10" s="57"/>
      <c r="JK10" s="57"/>
      <c r="JL10" s="57"/>
      <c r="JM10" s="57"/>
      <c r="JN10" s="57"/>
      <c r="JO10" s="57"/>
      <c r="JP10" s="57"/>
      <c r="JQ10" s="57"/>
      <c r="JR10" s="57"/>
      <c r="JS10" s="57"/>
      <c r="JT10" s="57"/>
      <c r="JU10" s="57"/>
      <c r="JV10" s="57"/>
      <c r="JW10" s="57"/>
      <c r="JX10" s="57"/>
      <c r="JY10" s="57"/>
      <c r="JZ10" s="57"/>
      <c r="KA10" s="57"/>
      <c r="KB10" s="57"/>
      <c r="KC10" s="57"/>
      <c r="KD10" s="57"/>
      <c r="KE10" s="57"/>
      <c r="KF10" s="57"/>
      <c r="KG10" s="57"/>
      <c r="KH10" s="57"/>
      <c r="KI10" s="57"/>
      <c r="KJ10" s="57"/>
      <c r="KK10" s="57"/>
      <c r="KL10" s="57"/>
      <c r="KM10" s="57"/>
      <c r="KN10" s="57"/>
      <c r="KO10" s="57"/>
      <c r="KP10" s="57"/>
      <c r="KQ10" s="57"/>
      <c r="KR10" s="57"/>
      <c r="KS10" s="57"/>
      <c r="KT10" s="57"/>
      <c r="KU10" s="57"/>
      <c r="KV10" s="57"/>
      <c r="KW10" s="57"/>
      <c r="KX10" s="57"/>
      <c r="KY10" s="57"/>
      <c r="KZ10" s="57"/>
      <c r="LA10" s="57"/>
      <c r="LB10" s="57"/>
      <c r="LC10" s="57"/>
      <c r="LD10" s="57"/>
      <c r="LE10" s="57"/>
      <c r="LF10" s="57"/>
      <c r="LG10" s="57"/>
      <c r="LH10" s="57"/>
      <c r="LI10" s="57"/>
      <c r="LJ10" s="57"/>
      <c r="LK10" s="57"/>
      <c r="LL10" s="57"/>
      <c r="LM10" s="57"/>
      <c r="LN10" s="57"/>
      <c r="LO10" s="57"/>
      <c r="LP10" s="57"/>
      <c r="LQ10" s="57"/>
      <c r="LR10" s="57"/>
      <c r="LS10" s="57"/>
      <c r="LT10" s="57"/>
      <c r="LU10" s="57"/>
      <c r="LV10" s="57"/>
      <c r="LW10" s="57"/>
      <c r="LX10" s="57"/>
      <c r="LY10" s="57"/>
      <c r="LZ10" s="57"/>
      <c r="MA10" s="57"/>
      <c r="MB10" s="57"/>
      <c r="MC10" s="57"/>
      <c r="MD10" s="57"/>
      <c r="ME10" s="57"/>
      <c r="MF10" s="57"/>
      <c r="MG10" s="57"/>
      <c r="MH10" s="57"/>
      <c r="MI10" s="57"/>
      <c r="MJ10" s="57"/>
      <c r="MK10" s="57"/>
      <c r="ML10" s="57"/>
      <c r="MM10" s="57"/>
      <c r="MN10" s="57"/>
      <c r="MO10" s="57"/>
      <c r="MP10" s="57"/>
      <c r="MQ10" s="57"/>
      <c r="MR10" s="57"/>
      <c r="MS10" s="57"/>
      <c r="MT10" s="57"/>
      <c r="MU10" s="57"/>
      <c r="MV10" s="57"/>
      <c r="MW10" s="57"/>
      <c r="MX10" s="57"/>
      <c r="MY10" s="57"/>
      <c r="MZ10" s="57"/>
      <c r="NA10" s="57"/>
      <c r="NB10" s="57"/>
      <c r="NC10" s="57"/>
      <c r="ND10" s="57"/>
      <c r="NE10" s="57"/>
      <c r="NF10" s="57"/>
      <c r="NG10" s="57"/>
      <c r="NH10" s="57"/>
      <c r="NI10" s="57"/>
      <c r="NJ10" s="57"/>
      <c r="NK10" s="57"/>
      <c r="NL10" s="57"/>
      <c r="NM10" s="57"/>
      <c r="NN10" s="57"/>
      <c r="NO10" s="57"/>
      <c r="NP10" s="57"/>
      <c r="NQ10" s="57"/>
      <c r="NR10" s="57"/>
      <c r="NS10" s="57"/>
      <c r="NT10" s="57"/>
      <c r="NU10" s="57"/>
      <c r="NV10" s="57"/>
      <c r="NW10" s="57"/>
      <c r="NX10" s="57"/>
      <c r="NY10" s="57"/>
      <c r="NZ10" s="57"/>
      <c r="OA10" s="57"/>
      <c r="OB10" s="57"/>
      <c r="OC10" s="57"/>
      <c r="OD10" s="57"/>
      <c r="OE10" s="57"/>
      <c r="OF10" s="57"/>
      <c r="OG10" s="57"/>
      <c r="OH10" s="57"/>
      <c r="OI10" s="57"/>
      <c r="OJ10" s="57"/>
      <c r="OK10" s="57"/>
      <c r="OL10" s="57"/>
      <c r="OM10" s="57"/>
      <c r="ON10" s="57"/>
      <c r="OO10" s="57"/>
      <c r="OP10" s="57"/>
      <c r="OQ10" s="57"/>
      <c r="OR10" s="57"/>
      <c r="OS10" s="57"/>
      <c r="OT10" s="57"/>
      <c r="OU10" s="57"/>
      <c r="OV10" s="57"/>
      <c r="OW10" s="57"/>
      <c r="OX10" s="57"/>
      <c r="OY10" s="57"/>
      <c r="OZ10" s="57"/>
      <c r="PA10" s="57"/>
      <c r="PB10" s="57"/>
      <c r="PC10" s="57"/>
      <c r="PD10" s="57"/>
      <c r="PE10" s="57"/>
      <c r="PF10" s="57"/>
      <c r="PG10" s="57"/>
      <c r="PH10" s="57"/>
      <c r="PI10" s="57"/>
      <c r="PJ10" s="57"/>
      <c r="PK10" s="57"/>
      <c r="PL10" s="57"/>
      <c r="PM10" s="57"/>
      <c r="PN10" s="57"/>
      <c r="PO10" s="57"/>
      <c r="PP10" s="57"/>
      <c r="PQ10" s="57"/>
      <c r="PR10" s="57"/>
      <c r="PS10" s="57"/>
      <c r="PT10" s="57"/>
      <c r="PU10" s="57"/>
      <c r="PV10" s="57"/>
      <c r="PW10" s="57"/>
      <c r="PX10" s="57"/>
      <c r="PY10" s="57"/>
      <c r="PZ10" s="57"/>
      <c r="QA10" s="57"/>
      <c r="QB10" s="57"/>
      <c r="QC10" s="57"/>
      <c r="QD10" s="57"/>
      <c r="QE10" s="57"/>
      <c r="QF10" s="57"/>
      <c r="QG10" s="57"/>
      <c r="QH10" s="57"/>
      <c r="QI10" s="57"/>
      <c r="QJ10" s="57"/>
      <c r="QK10" s="57"/>
      <c r="QL10" s="57"/>
      <c r="QM10" s="57"/>
      <c r="QN10" s="57"/>
      <c r="QO10" s="57"/>
      <c r="QP10" s="57"/>
      <c r="QQ10" s="57"/>
      <c r="QR10" s="57"/>
      <c r="QS10" s="57"/>
      <c r="QT10" s="57"/>
      <c r="QU10" s="57"/>
      <c r="QV10" s="57"/>
      <c r="QW10" s="57"/>
      <c r="QX10" s="57"/>
      <c r="QY10" s="57"/>
      <c r="QZ10" s="57"/>
      <c r="RA10" s="57"/>
      <c r="RB10" s="57"/>
      <c r="RC10" s="57"/>
      <c r="RD10" s="57"/>
      <c r="RE10" s="57"/>
      <c r="RF10" s="57"/>
      <c r="RG10" s="57"/>
      <c r="RH10" s="57"/>
      <c r="RI10" s="57"/>
      <c r="RJ10" s="57"/>
      <c r="RK10" s="57"/>
      <c r="RL10" s="57"/>
      <c r="RM10" s="57"/>
      <c r="RN10" s="57"/>
      <c r="RO10" s="57"/>
      <c r="RP10" s="57"/>
      <c r="RQ10" s="57"/>
      <c r="RR10" s="57"/>
      <c r="RS10" s="57"/>
      <c r="RT10" s="57"/>
      <c r="RU10" s="57"/>
      <c r="RV10" s="57"/>
      <c r="RW10" s="57"/>
      <c r="RX10" s="57"/>
      <c r="RY10" s="57"/>
      <c r="RZ10" s="57"/>
      <c r="SA10" s="57"/>
      <c r="SB10" s="57"/>
      <c r="SC10" s="57"/>
      <c r="SD10" s="57"/>
      <c r="SE10" s="57"/>
      <c r="SF10" s="57"/>
      <c r="SG10" s="57"/>
      <c r="SH10" s="57"/>
      <c r="SI10" s="57"/>
      <c r="SJ10" s="57"/>
      <c r="SK10" s="57"/>
      <c r="SL10" s="57"/>
      <c r="SM10" s="57"/>
      <c r="SN10" s="57"/>
      <c r="SO10" s="57"/>
      <c r="SP10" s="57"/>
      <c r="SQ10" s="57"/>
      <c r="SR10" s="57"/>
      <c r="SS10" s="57"/>
      <c r="ST10" s="57"/>
      <c r="SU10" s="57"/>
      <c r="SV10" s="57"/>
      <c r="SW10" s="57"/>
      <c r="SX10" s="57"/>
      <c r="SY10" s="57"/>
      <c r="SZ10" s="57"/>
      <c r="TA10" s="57"/>
      <c r="TB10" s="57"/>
      <c r="TC10" s="57"/>
      <c r="TD10" s="57"/>
      <c r="TE10" s="57"/>
      <c r="TF10" s="57"/>
      <c r="TG10" s="57"/>
      <c r="TH10" s="57"/>
      <c r="TI10" s="57"/>
      <c r="TJ10" s="57"/>
      <c r="TK10" s="57"/>
      <c r="TL10" s="57"/>
      <c r="TM10" s="57"/>
      <c r="TN10" s="57"/>
      <c r="TO10" s="57"/>
      <c r="TP10" s="57"/>
      <c r="TQ10" s="57"/>
      <c r="TR10" s="57"/>
      <c r="TS10" s="57"/>
      <c r="TT10" s="57"/>
      <c r="TU10" s="57"/>
      <c r="TV10" s="57"/>
      <c r="TW10" s="57"/>
      <c r="TX10" s="57"/>
      <c r="TY10" s="57"/>
      <c r="TZ10" s="57"/>
      <c r="UA10" s="57"/>
      <c r="UB10" s="57"/>
      <c r="UC10" s="57"/>
      <c r="UD10" s="57"/>
      <c r="UE10" s="57"/>
      <c r="UF10" s="57"/>
      <c r="UG10" s="57"/>
      <c r="UH10" s="57"/>
      <c r="UI10" s="57"/>
      <c r="UJ10" s="57"/>
      <c r="UK10" s="57"/>
      <c r="UL10" s="57"/>
      <c r="UM10" s="57"/>
      <c r="UN10" s="57"/>
      <c r="UO10" s="57"/>
      <c r="UP10" s="57"/>
      <c r="UQ10" s="57"/>
      <c r="UR10" s="57"/>
      <c r="US10" s="57"/>
      <c r="UT10" s="57"/>
      <c r="UU10" s="57"/>
      <c r="UV10" s="57"/>
      <c r="UW10" s="57"/>
      <c r="UX10" s="57"/>
      <c r="UY10" s="57"/>
      <c r="UZ10" s="57"/>
      <c r="VA10" s="57"/>
      <c r="VB10" s="57"/>
      <c r="VC10" s="57"/>
      <c r="VD10" s="57"/>
      <c r="VE10" s="57"/>
      <c r="VF10" s="57"/>
      <c r="VG10" s="57"/>
      <c r="VH10" s="57"/>
      <c r="VI10" s="57"/>
      <c r="VJ10" s="57"/>
      <c r="VK10" s="57"/>
      <c r="VL10" s="57"/>
      <c r="VM10" s="57"/>
      <c r="VN10" s="57"/>
      <c r="VO10" s="57"/>
      <c r="VP10" s="57"/>
      <c r="VQ10" s="57"/>
      <c r="VR10" s="57"/>
      <c r="VS10" s="57"/>
      <c r="VT10" s="57"/>
      <c r="VU10" s="57"/>
      <c r="VV10" s="57"/>
      <c r="VW10" s="57"/>
      <c r="VX10" s="57"/>
      <c r="VY10" s="57"/>
      <c r="VZ10" s="57"/>
      <c r="WA10" s="57"/>
      <c r="WB10" s="57"/>
      <c r="WC10" s="57"/>
      <c r="WD10" s="57"/>
      <c r="WE10" s="57"/>
      <c r="WF10" s="57"/>
      <c r="WG10" s="57"/>
      <c r="WH10" s="57"/>
      <c r="WI10" s="57"/>
      <c r="WJ10" s="57"/>
      <c r="WK10" s="57"/>
      <c r="WL10" s="57"/>
      <c r="WM10" s="57"/>
      <c r="WN10" s="57"/>
      <c r="WO10" s="57"/>
      <c r="WP10" s="57"/>
      <c r="WQ10" s="57"/>
      <c r="WR10" s="57"/>
      <c r="WS10" s="57"/>
      <c r="WT10" s="57"/>
      <c r="WU10" s="57"/>
      <c r="WV10" s="57"/>
      <c r="WW10" s="57"/>
      <c r="WX10" s="57"/>
      <c r="WY10" s="57"/>
      <c r="WZ10" s="57"/>
      <c r="XA10" s="57"/>
      <c r="XB10" s="57"/>
      <c r="XC10" s="57"/>
      <c r="XD10" s="57"/>
      <c r="XE10" s="57"/>
      <c r="XF10" s="57"/>
      <c r="XG10" s="57"/>
      <c r="XH10" s="57"/>
      <c r="XI10" s="57"/>
      <c r="XJ10" s="57"/>
      <c r="XK10" s="57"/>
      <c r="XL10" s="57"/>
      <c r="XM10" s="57"/>
      <c r="XN10" s="57"/>
      <c r="XO10" s="57"/>
      <c r="XP10" s="57"/>
      <c r="XQ10" s="57"/>
      <c r="XR10" s="57"/>
      <c r="XS10" s="57"/>
      <c r="XT10" s="57"/>
      <c r="XU10" s="57"/>
      <c r="XV10" s="57"/>
      <c r="XW10" s="57"/>
      <c r="XX10" s="57"/>
      <c r="XY10" s="57"/>
      <c r="XZ10" s="57"/>
      <c r="YA10" s="57"/>
      <c r="YB10" s="57"/>
      <c r="YC10" s="57"/>
      <c r="YD10" s="57"/>
      <c r="YE10" s="57"/>
      <c r="YF10" s="57"/>
      <c r="YG10" s="57"/>
      <c r="YH10" s="57"/>
      <c r="YI10" s="57"/>
      <c r="YJ10" s="57"/>
      <c r="YK10" s="57"/>
      <c r="YL10" s="57"/>
      <c r="YM10" s="57"/>
      <c r="YN10" s="57"/>
      <c r="YO10" s="57"/>
      <c r="YP10" s="57"/>
      <c r="YQ10" s="57"/>
      <c r="YR10" s="57"/>
      <c r="YS10" s="57"/>
      <c r="YT10" s="57"/>
      <c r="YU10" s="57"/>
      <c r="YV10" s="57"/>
      <c r="YW10" s="57"/>
      <c r="YX10" s="57"/>
      <c r="YY10" s="57"/>
      <c r="YZ10" s="57"/>
      <c r="ZA10" s="57"/>
      <c r="ZB10" s="57"/>
      <c r="ZC10" s="57"/>
      <c r="ZD10" s="57"/>
      <c r="ZE10" s="57"/>
      <c r="ZF10" s="57"/>
      <c r="ZG10" s="57"/>
      <c r="ZH10" s="57"/>
      <c r="ZI10" s="57"/>
      <c r="ZJ10" s="57"/>
      <c r="ZK10" s="57"/>
      <c r="ZL10" s="57"/>
      <c r="ZM10" s="57"/>
      <c r="ZN10" s="57"/>
      <c r="ZO10" s="57"/>
      <c r="ZP10" s="57"/>
      <c r="ZQ10" s="57"/>
      <c r="ZR10" s="57"/>
      <c r="ZS10" s="57"/>
      <c r="ZT10" s="57"/>
      <c r="ZU10" s="57"/>
      <c r="ZV10" s="57"/>
      <c r="ZW10" s="57"/>
      <c r="ZX10" s="57"/>
      <c r="ZY10" s="57"/>
      <c r="ZZ10" s="57"/>
      <c r="AAA10" s="57"/>
      <c r="AAB10" s="57"/>
      <c r="AAC10" s="57"/>
      <c r="AAD10" s="57"/>
      <c r="AAE10" s="57"/>
      <c r="AAF10" s="57"/>
      <c r="AAG10" s="57"/>
      <c r="AAH10" s="57"/>
      <c r="AAI10" s="57"/>
      <c r="AAJ10" s="57"/>
      <c r="AAK10" s="57"/>
      <c r="AAL10" s="57"/>
      <c r="AAM10" s="57"/>
      <c r="AAN10" s="57"/>
      <c r="AAO10" s="57"/>
      <c r="AAP10" s="57"/>
      <c r="AAQ10" s="57"/>
      <c r="AAR10" s="57"/>
      <c r="AAS10" s="57"/>
      <c r="AAT10" s="57"/>
      <c r="AAU10" s="57"/>
      <c r="AAV10" s="57"/>
      <c r="AAW10" s="57"/>
      <c r="AAX10" s="57"/>
      <c r="AAY10" s="57"/>
      <c r="AAZ10" s="57"/>
      <c r="ABA10" s="57"/>
      <c r="ABB10" s="57"/>
      <c r="ABC10" s="57"/>
      <c r="ABD10" s="57"/>
      <c r="ABE10" s="57"/>
      <c r="ABF10" s="57"/>
      <c r="ABG10" s="57"/>
      <c r="ABH10" s="57"/>
      <c r="ABI10" s="57"/>
      <c r="ABJ10" s="57"/>
      <c r="ABK10" s="57"/>
      <c r="ABL10" s="57"/>
      <c r="ABM10" s="57"/>
      <c r="ABN10" s="57"/>
      <c r="ABO10" s="57"/>
      <c r="ABP10" s="57"/>
      <c r="ABQ10" s="57"/>
      <c r="ABR10" s="57"/>
      <c r="ABS10" s="57"/>
      <c r="ABT10" s="57"/>
      <c r="ABU10" s="57"/>
      <c r="ABV10" s="57"/>
      <c r="ABW10" s="57"/>
      <c r="ABX10" s="57"/>
      <c r="ABY10" s="57"/>
      <c r="ABZ10" s="57"/>
      <c r="ACA10" s="57"/>
      <c r="ACB10" s="57"/>
      <c r="ACC10" s="57"/>
      <c r="ACD10" s="57"/>
      <c r="ACE10" s="57"/>
      <c r="ACF10" s="57"/>
      <c r="ACG10" s="57"/>
      <c r="ACH10" s="57"/>
      <c r="ACI10" s="57"/>
      <c r="ACJ10" s="57"/>
      <c r="ACK10" s="57"/>
      <c r="ACL10" s="57"/>
      <c r="ACM10" s="57"/>
      <c r="ACN10" s="57"/>
      <c r="ACO10" s="57"/>
      <c r="ACP10" s="57"/>
      <c r="ACQ10" s="57"/>
      <c r="ACR10" s="57"/>
      <c r="ACS10" s="57"/>
      <c r="ACT10" s="57"/>
      <c r="ACU10" s="57"/>
      <c r="ACV10" s="57"/>
      <c r="ACW10" s="57"/>
      <c r="ACX10" s="57"/>
      <c r="ACY10" s="57"/>
      <c r="ACZ10" s="57"/>
      <c r="ADA10" s="57"/>
      <c r="ADB10" s="57"/>
      <c r="ADC10" s="57"/>
      <c r="ADD10" s="57"/>
      <c r="ADE10" s="57"/>
      <c r="ADF10" s="57"/>
      <c r="ADG10" s="57"/>
      <c r="ADH10" s="57"/>
      <c r="ADI10" s="57"/>
      <c r="ADJ10" s="57"/>
      <c r="ADK10" s="57"/>
      <c r="ADL10" s="57"/>
      <c r="ADM10" s="57"/>
      <c r="ADN10" s="57"/>
      <c r="ADO10" s="57"/>
      <c r="ADP10" s="57"/>
      <c r="ADQ10" s="57"/>
      <c r="ADR10" s="57"/>
      <c r="ADS10" s="57"/>
      <c r="ADT10" s="57"/>
      <c r="ADU10" s="57"/>
      <c r="ADV10" s="57"/>
      <c r="ADW10" s="57"/>
      <c r="ADX10" s="57"/>
      <c r="ADY10" s="57"/>
      <c r="ADZ10" s="57"/>
      <c r="AEA10" s="57"/>
      <c r="AEB10" s="57"/>
      <c r="AEC10" s="57"/>
      <c r="AED10" s="57"/>
      <c r="AEE10" s="57"/>
      <c r="AEF10" s="57"/>
      <c r="AEG10" s="57"/>
      <c r="AEH10" s="57"/>
      <c r="AEI10" s="57"/>
      <c r="AEJ10" s="57"/>
      <c r="AEK10" s="57"/>
      <c r="AEL10" s="57"/>
      <c r="AEM10" s="57"/>
      <c r="AEN10" s="57"/>
      <c r="AEO10" s="57"/>
      <c r="AEP10" s="57"/>
      <c r="AEQ10" s="57"/>
      <c r="AER10" s="57"/>
      <c r="AES10" s="57"/>
      <c r="AET10" s="57"/>
      <c r="AEU10" s="57"/>
      <c r="AEV10" s="57"/>
      <c r="AEW10" s="57"/>
      <c r="AEX10" s="57"/>
      <c r="AEY10" s="57"/>
      <c r="AEZ10" s="57"/>
      <c r="AFA10" s="57"/>
      <c r="AFB10" s="57"/>
      <c r="AFC10" s="57"/>
      <c r="AFD10" s="57"/>
      <c r="AFE10" s="57"/>
      <c r="AFF10" s="57"/>
      <c r="AFG10" s="57"/>
      <c r="AFH10" s="57"/>
      <c r="AFI10" s="57"/>
      <c r="AFJ10" s="57"/>
      <c r="AFK10" s="57"/>
      <c r="AFL10" s="57"/>
      <c r="AFM10" s="57"/>
      <c r="AFN10" s="57"/>
      <c r="AFO10" s="57"/>
      <c r="AFP10" s="57"/>
      <c r="AFQ10" s="57"/>
      <c r="AFR10" s="57"/>
      <c r="AFS10" s="57"/>
      <c r="AFT10" s="57"/>
      <c r="AFU10" s="57"/>
      <c r="AFV10" s="57"/>
      <c r="AFW10" s="57"/>
      <c r="AFX10" s="57"/>
      <c r="AFY10" s="57"/>
      <c r="AFZ10" s="57"/>
      <c r="AGA10" s="57"/>
      <c r="AGB10" s="57"/>
      <c r="AGC10" s="57"/>
      <c r="AGD10" s="57"/>
      <c r="AGE10" s="57"/>
      <c r="AGF10" s="57"/>
      <c r="AGG10" s="57"/>
      <c r="AGH10" s="57"/>
      <c r="AGI10" s="57"/>
      <c r="AGJ10" s="57"/>
      <c r="AGK10" s="57"/>
      <c r="AGL10" s="57"/>
      <c r="AGM10" s="57"/>
      <c r="AGN10" s="57"/>
      <c r="AGO10" s="57"/>
      <c r="AGP10" s="57"/>
      <c r="AGQ10" s="57"/>
      <c r="AGR10" s="57"/>
      <c r="AGS10" s="57"/>
      <c r="AGT10" s="57"/>
      <c r="AGU10" s="57"/>
      <c r="AGV10" s="57"/>
      <c r="AGW10" s="57"/>
      <c r="AGX10" s="57"/>
      <c r="AGY10" s="57"/>
      <c r="AGZ10" s="57"/>
      <c r="AHA10" s="57"/>
      <c r="AHB10" s="57"/>
      <c r="AHC10" s="57"/>
      <c r="AHD10" s="57"/>
      <c r="AHE10" s="57"/>
      <c r="AHF10" s="57"/>
      <c r="AHG10" s="57"/>
      <c r="AHH10" s="57"/>
      <c r="AHI10" s="57"/>
      <c r="AHJ10" s="57"/>
      <c r="AHK10" s="57"/>
      <c r="AHL10" s="57"/>
      <c r="AHM10" s="57"/>
      <c r="AHN10" s="57"/>
      <c r="AHO10" s="57"/>
      <c r="AHP10" s="57"/>
      <c r="AHQ10" s="57"/>
      <c r="AHR10" s="57"/>
      <c r="AHS10" s="57"/>
      <c r="AHT10" s="57"/>
      <c r="AHU10" s="57"/>
      <c r="AHV10" s="57"/>
      <c r="AHW10" s="57"/>
      <c r="AHX10" s="57"/>
      <c r="AHY10" s="57"/>
      <c r="AHZ10" s="57"/>
      <c r="AIA10" s="57"/>
      <c r="AIB10" s="57"/>
      <c r="AIC10" s="57"/>
      <c r="AID10" s="57"/>
      <c r="AIE10" s="57"/>
      <c r="AIF10" s="57"/>
      <c r="AIG10" s="57"/>
      <c r="AIH10" s="57"/>
      <c r="AII10" s="57"/>
      <c r="AIJ10" s="57"/>
      <c r="AIK10" s="57"/>
      <c r="AIL10" s="57"/>
      <c r="AIM10" s="57"/>
      <c r="AIN10" s="57"/>
      <c r="AIO10" s="57"/>
      <c r="AIP10" s="57"/>
      <c r="AIQ10" s="57"/>
      <c r="AIR10" s="57"/>
      <c r="AIS10" s="57"/>
      <c r="AIT10" s="57"/>
      <c r="AIU10" s="57"/>
      <c r="AIV10" s="57"/>
      <c r="AIW10" s="57"/>
      <c r="AIX10" s="57"/>
      <c r="AIY10" s="57"/>
      <c r="AIZ10" s="57"/>
      <c r="AJA10" s="57"/>
      <c r="AJB10" s="57"/>
      <c r="AJC10" s="57"/>
      <c r="AJD10" s="57"/>
      <c r="AJE10" s="57"/>
      <c r="AJF10" s="57"/>
      <c r="AJG10" s="57"/>
      <c r="AJH10" s="57"/>
      <c r="AJI10" s="57"/>
      <c r="AJJ10" s="57"/>
      <c r="AJK10" s="57"/>
      <c r="AJL10" s="57"/>
      <c r="AJM10" s="57"/>
      <c r="AJN10" s="57"/>
      <c r="AJO10" s="57"/>
      <c r="AJP10" s="57"/>
      <c r="AJQ10" s="57"/>
      <c r="AJR10" s="57"/>
      <c r="AJS10" s="57"/>
      <c r="AJT10" s="57"/>
      <c r="AJU10" s="57"/>
      <c r="AJV10" s="57"/>
      <c r="AJW10" s="57"/>
      <c r="AJX10" s="57"/>
      <c r="AJY10" s="57"/>
      <c r="AJZ10" s="57"/>
      <c r="AKA10" s="57"/>
      <c r="AKB10" s="57"/>
      <c r="AKC10" s="57"/>
      <c r="AKD10" s="57"/>
      <c r="AKE10" s="57"/>
      <c r="AKF10" s="57"/>
      <c r="AKG10" s="57"/>
      <c r="AKH10" s="57"/>
      <c r="AKI10" s="57"/>
      <c r="AKJ10" s="57"/>
      <c r="AKK10" s="57"/>
      <c r="AKL10" s="57"/>
      <c r="AKM10" s="57"/>
      <c r="AKN10" s="57"/>
      <c r="AKO10" s="57"/>
      <c r="AKP10" s="57"/>
      <c r="AKQ10" s="57"/>
      <c r="AKR10" s="57"/>
      <c r="AKS10" s="57"/>
      <c r="AKT10" s="57"/>
      <c r="AKU10" s="57"/>
      <c r="AKV10" s="57"/>
      <c r="AKW10" s="57"/>
      <c r="AKX10" s="57"/>
      <c r="AKY10" s="57"/>
      <c r="AKZ10" s="57"/>
      <c r="ALA10" s="57"/>
      <c r="ALB10" s="57"/>
      <c r="ALC10" s="57"/>
      <c r="ALD10" s="57"/>
      <c r="ALE10" s="57"/>
      <c r="ALF10" s="57"/>
      <c r="ALG10" s="57"/>
      <c r="ALH10" s="57"/>
      <c r="ALI10" s="57"/>
      <c r="ALJ10" s="57"/>
      <c r="ALK10" s="57"/>
      <c r="ALL10" s="57"/>
      <c r="ALM10" s="57"/>
      <c r="ALN10" s="57"/>
      <c r="ALO10" s="57"/>
      <c r="ALP10" s="57"/>
      <c r="ALQ10" s="57"/>
      <c r="ALR10" s="57"/>
      <c r="ALS10" s="57"/>
      <c r="ALT10" s="57"/>
      <c r="ALU10" s="57"/>
      <c r="ALV10" s="57"/>
      <c r="ALW10" s="57"/>
      <c r="ALX10" s="57"/>
      <c r="ALY10" s="57"/>
      <c r="ALZ10" s="57"/>
      <c r="AMA10" s="57"/>
      <c r="AMB10" s="57"/>
      <c r="AMC10" s="57"/>
      <c r="AMD10" s="57"/>
      <c r="AME10" s="57"/>
      <c r="AMF10" s="57"/>
      <c r="AMG10" s="57"/>
      <c r="AMH10" s="57"/>
      <c r="AMI10" s="57"/>
      <c r="AMJ10" s="57"/>
      <c r="AMK10" s="57"/>
      <c r="AML10" s="57"/>
      <c r="AMM10" s="57"/>
      <c r="AMN10" s="57"/>
      <c r="AMO10" s="57"/>
      <c r="AMP10" s="57"/>
      <c r="AMQ10" s="57"/>
      <c r="AMR10" s="57"/>
      <c r="AMS10" s="57"/>
      <c r="AMT10" s="57"/>
      <c r="AMU10" s="57"/>
      <c r="AMV10" s="57"/>
      <c r="AMW10" s="57"/>
      <c r="AMX10" s="57"/>
      <c r="AMY10" s="57"/>
      <c r="AMZ10" s="57"/>
      <c r="ANA10" s="57"/>
      <c r="ANB10" s="57"/>
      <c r="ANC10" s="57"/>
      <c r="AND10" s="57"/>
      <c r="ANE10" s="57"/>
      <c r="ANF10" s="57"/>
      <c r="ANG10" s="57"/>
      <c r="ANH10" s="57"/>
      <c r="ANI10" s="57"/>
      <c r="ANJ10" s="57"/>
      <c r="ANK10" s="57"/>
      <c r="ANL10" s="57"/>
      <c r="ANM10" s="57"/>
      <c r="ANN10" s="57"/>
      <c r="ANO10" s="57"/>
      <c r="ANP10" s="57"/>
      <c r="ANQ10" s="57"/>
      <c r="ANR10" s="57"/>
      <c r="ANS10" s="57"/>
      <c r="ANT10" s="57"/>
      <c r="ANU10" s="57"/>
      <c r="ANV10" s="57"/>
      <c r="ANW10" s="57"/>
      <c r="ANX10" s="57"/>
      <c r="ANY10" s="57"/>
      <c r="ANZ10" s="57"/>
      <c r="AOA10" s="57"/>
      <c r="AOB10" s="57"/>
      <c r="AOC10" s="57"/>
      <c r="AOD10" s="57"/>
      <c r="AOE10" s="57"/>
      <c r="AOF10" s="57"/>
      <c r="AOG10" s="57"/>
      <c r="AOH10" s="57"/>
      <c r="AOI10" s="57"/>
      <c r="AOJ10" s="57"/>
      <c r="AOK10" s="57"/>
      <c r="AOL10" s="57"/>
      <c r="AOM10" s="57"/>
      <c r="AON10" s="57"/>
      <c r="AOO10" s="57"/>
      <c r="AOP10" s="57"/>
      <c r="AOQ10" s="57"/>
      <c r="AOR10" s="57"/>
      <c r="AOS10" s="57"/>
      <c r="AOT10" s="57"/>
      <c r="AOU10" s="57"/>
      <c r="AOV10" s="57"/>
      <c r="AOW10" s="57"/>
      <c r="AOX10" s="57"/>
      <c r="AOY10" s="57"/>
      <c r="AOZ10" s="57"/>
      <c r="APA10" s="57"/>
      <c r="APB10" s="57"/>
      <c r="APC10" s="57"/>
      <c r="APD10" s="57"/>
      <c r="APE10" s="57"/>
      <c r="APF10" s="57"/>
      <c r="APG10" s="57"/>
      <c r="APH10" s="57"/>
      <c r="API10" s="57"/>
      <c r="APJ10" s="57"/>
      <c r="APK10" s="57"/>
      <c r="APL10" s="57"/>
      <c r="APM10" s="57"/>
      <c r="APN10" s="57"/>
      <c r="APO10" s="57"/>
      <c r="APP10" s="57"/>
      <c r="APQ10" s="57"/>
      <c r="APR10" s="57"/>
      <c r="APS10" s="57"/>
      <c r="APT10" s="57"/>
      <c r="APU10" s="57"/>
      <c r="APV10" s="57"/>
      <c r="APW10" s="57"/>
      <c r="APX10" s="57"/>
      <c r="APY10" s="57"/>
      <c r="APZ10" s="57"/>
      <c r="AQA10" s="57"/>
      <c r="AQB10" s="57"/>
      <c r="AQC10" s="57"/>
      <c r="AQD10" s="57"/>
      <c r="AQE10" s="57"/>
      <c r="AQF10" s="57"/>
      <c r="AQG10" s="57"/>
      <c r="AQH10" s="57"/>
      <c r="AQI10" s="57"/>
      <c r="AQJ10" s="57"/>
      <c r="AQK10" s="57"/>
      <c r="AQL10" s="57"/>
      <c r="AQM10" s="57"/>
      <c r="AQN10" s="57"/>
      <c r="AQO10" s="57"/>
      <c r="AQP10" s="57"/>
      <c r="AQQ10" s="57"/>
      <c r="AQR10" s="57"/>
      <c r="AQS10" s="57"/>
      <c r="AQT10" s="57"/>
      <c r="AQU10" s="57"/>
      <c r="AQV10" s="57"/>
      <c r="AQW10" s="57"/>
      <c r="AQX10" s="57"/>
      <c r="AQY10" s="57"/>
      <c r="AQZ10" s="57"/>
      <c r="ARA10" s="57"/>
      <c r="ARB10" s="57"/>
      <c r="ARC10" s="57"/>
      <c r="ARD10" s="57"/>
      <c r="ARE10" s="57"/>
      <c r="ARF10" s="57"/>
      <c r="ARG10" s="57"/>
      <c r="ARH10" s="57"/>
      <c r="ARI10" s="57"/>
      <c r="ARJ10" s="57"/>
      <c r="ARK10" s="57"/>
      <c r="ARL10" s="57"/>
      <c r="ARM10" s="57"/>
      <c r="ARN10" s="57"/>
      <c r="ARO10" s="57"/>
      <c r="ARP10" s="57"/>
      <c r="ARQ10" s="57"/>
      <c r="ARR10" s="57"/>
      <c r="ARS10" s="57"/>
      <c r="ART10" s="57"/>
      <c r="ARU10" s="57"/>
      <c r="ARV10" s="57"/>
      <c r="ARW10" s="57"/>
      <c r="ARX10" s="57"/>
      <c r="ARY10" s="57"/>
      <c r="ARZ10" s="57"/>
      <c r="ASA10" s="57"/>
      <c r="ASB10" s="57"/>
      <c r="ASC10" s="57"/>
      <c r="ASD10" s="57"/>
      <c r="ASE10" s="57"/>
      <c r="ASF10" s="57"/>
      <c r="ASG10" s="57"/>
      <c r="ASH10" s="57"/>
      <c r="ASI10" s="57"/>
      <c r="ASJ10" s="57"/>
      <c r="ASK10" s="57"/>
      <c r="ASL10" s="57"/>
      <c r="ASM10" s="57"/>
      <c r="ASN10" s="57"/>
      <c r="ASO10" s="57"/>
      <c r="ASP10" s="57"/>
      <c r="ASQ10" s="57"/>
      <c r="ASR10" s="57"/>
      <c r="ASS10" s="57"/>
      <c r="AST10" s="57"/>
      <c r="ASU10" s="57"/>
      <c r="ASV10" s="57"/>
      <c r="ASW10" s="57"/>
      <c r="ASX10" s="57"/>
      <c r="ASY10" s="57"/>
      <c r="ASZ10" s="57"/>
      <c r="ATA10" s="57"/>
      <c r="ATB10" s="57"/>
      <c r="ATC10" s="57"/>
      <c r="ATD10" s="57"/>
      <c r="ATE10" s="57"/>
      <c r="ATF10" s="57"/>
      <c r="ATG10" s="57"/>
      <c r="ATH10" s="57"/>
      <c r="ATI10" s="57"/>
      <c r="ATJ10" s="57"/>
      <c r="ATK10" s="57"/>
      <c r="ATL10" s="57"/>
      <c r="ATM10" s="57"/>
      <c r="ATN10" s="57"/>
      <c r="ATO10" s="57"/>
      <c r="ATP10" s="57"/>
      <c r="ATQ10" s="57"/>
      <c r="ATR10" s="57"/>
      <c r="ATS10" s="57"/>
      <c r="ATT10" s="57"/>
      <c r="ATU10" s="57"/>
      <c r="ATV10" s="57"/>
      <c r="ATW10" s="57"/>
      <c r="ATX10" s="57"/>
      <c r="ATY10" s="57"/>
      <c r="ATZ10" s="57"/>
      <c r="AUA10" s="57"/>
      <c r="AUB10" s="57"/>
      <c r="AUC10" s="57"/>
      <c r="AUD10" s="57"/>
      <c r="AUE10" s="57"/>
      <c r="AUF10" s="57"/>
      <c r="AUG10" s="57"/>
      <c r="AUH10" s="57"/>
      <c r="AUI10" s="57"/>
      <c r="AUJ10" s="57"/>
      <c r="AUK10" s="57"/>
      <c r="AUL10" s="57"/>
      <c r="AUM10" s="57"/>
      <c r="AUN10" s="57"/>
      <c r="AUO10" s="57"/>
      <c r="AUP10" s="57"/>
      <c r="AUQ10" s="57"/>
      <c r="AUR10" s="57"/>
      <c r="AUS10" s="57"/>
      <c r="AUT10" s="57"/>
      <c r="AUU10" s="57"/>
      <c r="AUV10" s="57"/>
      <c r="AUW10" s="57"/>
      <c r="AUX10" s="57"/>
      <c r="AUY10" s="57"/>
      <c r="AUZ10" s="57"/>
      <c r="AVA10" s="57"/>
      <c r="AVB10" s="57"/>
      <c r="AVC10" s="57"/>
      <c r="AVD10" s="57"/>
      <c r="AVE10" s="57"/>
      <c r="AVF10" s="57"/>
      <c r="AVG10" s="57"/>
      <c r="AVH10" s="57"/>
      <c r="AVI10" s="57"/>
      <c r="AVJ10" s="57"/>
      <c r="AVK10" s="57"/>
      <c r="AVL10" s="57"/>
      <c r="AVM10" s="57"/>
      <c r="AVN10" s="57"/>
      <c r="AVO10" s="57"/>
      <c r="AVP10" s="57"/>
      <c r="AVQ10" s="57"/>
      <c r="AVR10" s="57"/>
      <c r="AVS10" s="57"/>
      <c r="AVT10" s="57"/>
      <c r="AVU10" s="57"/>
      <c r="AVV10" s="57"/>
      <c r="AVW10" s="57"/>
      <c r="AVX10" s="57"/>
      <c r="AVY10" s="57"/>
      <c r="AVZ10" s="57"/>
      <c r="AWA10" s="57"/>
      <c r="AWB10" s="57"/>
      <c r="AWC10" s="57"/>
      <c r="AWD10" s="57"/>
      <c r="AWE10" s="57"/>
      <c r="AWF10" s="57"/>
      <c r="AWG10" s="57"/>
      <c r="AWH10" s="57"/>
      <c r="AWI10" s="57"/>
      <c r="AWJ10" s="57"/>
      <c r="AWK10" s="57"/>
      <c r="AWL10" s="57"/>
      <c r="AWM10" s="57"/>
      <c r="AWN10" s="57"/>
      <c r="AWO10" s="57"/>
      <c r="AWP10" s="57"/>
      <c r="AWQ10" s="57"/>
      <c r="AWR10" s="57"/>
      <c r="AWS10" s="57"/>
      <c r="AWT10" s="57"/>
      <c r="AWU10" s="57"/>
      <c r="AWV10" s="57"/>
      <c r="AWW10" s="57"/>
      <c r="AWX10" s="57"/>
      <c r="AWY10" s="57"/>
      <c r="AWZ10" s="57"/>
      <c r="AXA10" s="57"/>
      <c r="AXB10" s="57"/>
      <c r="AXC10" s="57"/>
      <c r="AXD10" s="57"/>
      <c r="AXE10" s="57"/>
      <c r="AXF10" s="57"/>
      <c r="AXG10" s="57"/>
      <c r="AXH10" s="57"/>
      <c r="AXI10" s="57"/>
      <c r="AXJ10" s="57"/>
      <c r="AXK10" s="57"/>
      <c r="AXL10" s="57"/>
      <c r="AXM10" s="57"/>
      <c r="AXN10" s="57"/>
      <c r="AXO10" s="57"/>
      <c r="AXP10" s="57"/>
      <c r="AXQ10" s="57"/>
      <c r="AXR10" s="57"/>
      <c r="AXS10" s="57"/>
      <c r="AXT10" s="57"/>
      <c r="AXU10" s="57"/>
      <c r="AXV10" s="57"/>
      <c r="AXW10" s="57"/>
      <c r="AXX10" s="57"/>
      <c r="AXY10" s="57"/>
      <c r="AXZ10" s="57"/>
      <c r="AYA10" s="57"/>
      <c r="AYB10" s="57"/>
      <c r="AYC10" s="57"/>
      <c r="AYD10" s="57"/>
      <c r="AYE10" s="57"/>
      <c r="AYF10" s="57"/>
      <c r="AYG10" s="57"/>
      <c r="AYH10" s="57"/>
      <c r="AYI10" s="57"/>
      <c r="AYJ10" s="57"/>
      <c r="AYK10" s="57"/>
      <c r="AYL10" s="57"/>
      <c r="AYM10" s="57"/>
      <c r="AYN10" s="57"/>
      <c r="AYO10" s="57"/>
      <c r="AYP10" s="57"/>
      <c r="AYQ10" s="57"/>
      <c r="AYR10" s="57"/>
      <c r="AYS10" s="57"/>
      <c r="AYT10" s="57"/>
      <c r="AYU10" s="57"/>
      <c r="AYV10" s="57"/>
      <c r="AYW10" s="57"/>
      <c r="AYX10" s="57"/>
      <c r="AYY10" s="57"/>
      <c r="AYZ10" s="57"/>
      <c r="AZA10" s="57"/>
      <c r="AZB10" s="57"/>
      <c r="AZC10" s="57"/>
      <c r="AZD10" s="57"/>
      <c r="AZE10" s="57"/>
      <c r="AZF10" s="57"/>
      <c r="AZG10" s="57"/>
      <c r="AZH10" s="57"/>
      <c r="AZI10" s="57"/>
      <c r="AZJ10" s="57"/>
      <c r="AZK10" s="57"/>
      <c r="AZL10" s="57"/>
      <c r="AZM10" s="57"/>
      <c r="AZN10" s="57"/>
      <c r="AZO10" s="57"/>
      <c r="AZP10" s="57"/>
      <c r="AZQ10" s="57"/>
      <c r="AZR10" s="57"/>
      <c r="AZS10" s="57"/>
      <c r="AZT10" s="57"/>
      <c r="AZU10" s="57"/>
      <c r="AZV10" s="57"/>
      <c r="AZW10" s="57"/>
      <c r="AZX10" s="57"/>
      <c r="AZY10" s="57"/>
      <c r="AZZ10" s="57"/>
      <c r="BAA10" s="57"/>
      <c r="BAB10" s="57"/>
      <c r="BAC10" s="57"/>
      <c r="BAD10" s="57"/>
      <c r="BAE10" s="57"/>
      <c r="BAF10" s="57"/>
      <c r="BAG10" s="57"/>
      <c r="BAH10" s="57"/>
      <c r="BAI10" s="57"/>
      <c r="BAJ10" s="57"/>
      <c r="BAK10" s="57"/>
      <c r="BAL10" s="57"/>
      <c r="BAM10" s="57"/>
      <c r="BAN10" s="57"/>
      <c r="BAO10" s="57"/>
      <c r="BAP10" s="57"/>
      <c r="BAQ10" s="57"/>
      <c r="BAR10" s="57"/>
      <c r="BAS10" s="57"/>
      <c r="BAT10" s="57"/>
      <c r="BAU10" s="57"/>
      <c r="BAV10" s="57"/>
      <c r="BAW10" s="57"/>
      <c r="BAX10" s="57"/>
      <c r="BAY10" s="57"/>
      <c r="BAZ10" s="57"/>
      <c r="BBA10" s="57"/>
      <c r="BBB10" s="57"/>
      <c r="BBC10" s="57"/>
      <c r="BBD10" s="57"/>
      <c r="BBE10" s="57"/>
      <c r="BBF10" s="57"/>
      <c r="BBG10" s="57"/>
      <c r="BBH10" s="57"/>
      <c r="BBI10" s="57"/>
      <c r="BBJ10" s="57"/>
      <c r="BBK10" s="57"/>
      <c r="BBL10" s="57"/>
      <c r="BBM10" s="57"/>
      <c r="BBN10" s="57"/>
      <c r="BBO10" s="57"/>
      <c r="BBP10" s="57"/>
      <c r="BBQ10" s="57"/>
      <c r="BBR10" s="57"/>
      <c r="BBS10" s="57"/>
      <c r="BBT10" s="57"/>
      <c r="BBU10" s="57"/>
      <c r="BBV10" s="57"/>
      <c r="BBW10" s="57"/>
      <c r="BBX10" s="57"/>
      <c r="BBY10" s="57"/>
      <c r="BBZ10" s="57"/>
      <c r="BCA10" s="57"/>
      <c r="BCB10" s="57"/>
      <c r="BCC10" s="57"/>
      <c r="BCD10" s="57"/>
      <c r="BCE10" s="57"/>
      <c r="BCF10" s="57"/>
      <c r="BCG10" s="57"/>
      <c r="BCH10" s="57"/>
      <c r="BCI10" s="57"/>
      <c r="BCJ10" s="57"/>
      <c r="BCK10" s="57"/>
      <c r="BCL10" s="57"/>
      <c r="BCM10" s="57"/>
      <c r="BCN10" s="57"/>
      <c r="BCO10" s="57"/>
      <c r="BCP10" s="57"/>
      <c r="BCQ10" s="57"/>
      <c r="BCR10" s="57"/>
      <c r="BCS10" s="57"/>
      <c r="BCT10" s="57"/>
      <c r="BCU10" s="57"/>
      <c r="BCV10" s="57"/>
      <c r="BCW10" s="57"/>
      <c r="BCX10" s="57"/>
      <c r="BCY10" s="57"/>
      <c r="BCZ10" s="57"/>
      <c r="BDA10" s="57"/>
      <c r="BDB10" s="57"/>
      <c r="BDC10" s="57"/>
      <c r="BDD10" s="57"/>
      <c r="BDE10" s="57"/>
      <c r="BDF10" s="57"/>
      <c r="BDG10" s="57"/>
      <c r="BDH10" s="57"/>
      <c r="BDI10" s="57"/>
      <c r="BDJ10" s="57"/>
      <c r="BDK10" s="57"/>
      <c r="BDL10" s="57"/>
      <c r="BDM10" s="57"/>
      <c r="BDN10" s="57"/>
      <c r="BDO10" s="57"/>
      <c r="BDP10" s="57"/>
      <c r="BDQ10" s="57"/>
      <c r="BDR10" s="57"/>
      <c r="BDS10" s="57"/>
      <c r="BDT10" s="57"/>
      <c r="BDU10" s="57"/>
      <c r="BDV10" s="57"/>
      <c r="BDW10" s="57"/>
      <c r="BDX10" s="57"/>
      <c r="BDY10" s="57"/>
      <c r="BDZ10" s="57"/>
      <c r="BEA10" s="57"/>
      <c r="BEB10" s="57"/>
      <c r="BEC10" s="57"/>
      <c r="BED10" s="57"/>
      <c r="BEE10" s="57"/>
      <c r="BEF10" s="57"/>
      <c r="BEG10" s="57"/>
      <c r="BEH10" s="57"/>
      <c r="BEI10" s="57"/>
      <c r="BEJ10" s="57"/>
      <c r="BEK10" s="57"/>
      <c r="BEL10" s="57"/>
      <c r="BEM10" s="57"/>
      <c r="BEN10" s="57"/>
      <c r="BEO10" s="57"/>
      <c r="BEP10" s="57"/>
      <c r="BEQ10" s="57"/>
      <c r="BER10" s="57"/>
      <c r="BES10" s="57"/>
      <c r="BET10" s="57"/>
      <c r="BEU10" s="57"/>
      <c r="BEV10" s="57"/>
      <c r="BEW10" s="57"/>
      <c r="BEX10" s="57"/>
      <c r="BEY10" s="57"/>
      <c r="BEZ10" s="57"/>
      <c r="BFA10" s="57"/>
      <c r="BFB10" s="57"/>
      <c r="BFC10" s="57"/>
      <c r="BFD10" s="57"/>
      <c r="BFE10" s="57"/>
      <c r="BFF10" s="57"/>
      <c r="BFG10" s="57"/>
      <c r="BFH10" s="57"/>
      <c r="BFI10" s="57"/>
      <c r="BFJ10" s="57"/>
      <c r="BFK10" s="57"/>
      <c r="BFL10" s="57"/>
      <c r="BFM10" s="57"/>
      <c r="BFN10" s="57"/>
      <c r="BFO10" s="57"/>
      <c r="BFP10" s="57"/>
      <c r="BFQ10" s="57"/>
      <c r="BFR10" s="57"/>
      <c r="BFS10" s="57"/>
      <c r="BFT10" s="57"/>
      <c r="BFU10" s="57"/>
      <c r="BFV10" s="57"/>
      <c r="BFW10" s="57"/>
      <c r="BFX10" s="57"/>
      <c r="BFY10" s="57"/>
      <c r="BFZ10" s="57"/>
      <c r="BGA10" s="57"/>
      <c r="BGB10" s="57"/>
      <c r="BGC10" s="57"/>
      <c r="BGD10" s="57"/>
      <c r="BGE10" s="57"/>
      <c r="BGF10" s="57"/>
      <c r="BGG10" s="57"/>
      <c r="BGH10" s="57"/>
      <c r="BGI10" s="57"/>
      <c r="BGJ10" s="57"/>
      <c r="BGK10" s="57"/>
      <c r="BGL10" s="57"/>
      <c r="BGM10" s="57"/>
      <c r="BGN10" s="57"/>
      <c r="BGO10" s="57"/>
      <c r="BGP10" s="57"/>
      <c r="BGQ10" s="57"/>
      <c r="BGR10" s="57"/>
      <c r="BGS10" s="57"/>
      <c r="BGT10" s="57"/>
      <c r="BGU10" s="57"/>
      <c r="BGV10" s="57"/>
      <c r="BGW10" s="57"/>
      <c r="BGX10" s="57"/>
      <c r="BGY10" s="57"/>
      <c r="BGZ10" s="57"/>
      <c r="BHA10" s="57"/>
      <c r="BHB10" s="57"/>
      <c r="BHC10" s="57"/>
      <c r="BHD10" s="57"/>
      <c r="BHE10" s="57"/>
      <c r="BHF10" s="57"/>
      <c r="BHG10" s="57"/>
      <c r="BHH10" s="57"/>
      <c r="BHI10" s="57"/>
      <c r="BHJ10" s="57"/>
      <c r="BHK10" s="57"/>
      <c r="BHL10" s="57"/>
      <c r="BHM10" s="57"/>
      <c r="BHN10" s="57"/>
      <c r="BHO10" s="57"/>
      <c r="BHP10" s="57"/>
      <c r="BHQ10" s="57"/>
      <c r="BHR10" s="57"/>
      <c r="BHS10" s="57"/>
      <c r="BHT10" s="57"/>
      <c r="BHU10" s="57"/>
      <c r="BHV10" s="57"/>
      <c r="BHW10" s="57"/>
      <c r="BHX10" s="57"/>
      <c r="BHY10" s="57"/>
      <c r="BHZ10" s="57"/>
      <c r="BIA10" s="57"/>
      <c r="BIB10" s="57"/>
      <c r="BIC10" s="57"/>
      <c r="BID10" s="57"/>
      <c r="BIE10" s="57"/>
      <c r="BIF10" s="57"/>
      <c r="BIG10" s="57"/>
      <c r="BIH10" s="57"/>
      <c r="BII10" s="57"/>
      <c r="BIJ10" s="57"/>
      <c r="BIK10" s="57"/>
      <c r="BIL10" s="57"/>
      <c r="BIM10" s="57"/>
      <c r="BIN10" s="57"/>
      <c r="BIO10" s="57"/>
      <c r="BIP10" s="57"/>
      <c r="BIQ10" s="57"/>
      <c r="BIR10" s="57"/>
      <c r="BIS10" s="57"/>
      <c r="BIT10" s="57"/>
      <c r="BIU10" s="57"/>
      <c r="BIV10" s="57"/>
      <c r="BIW10" s="57"/>
      <c r="BIX10" s="57"/>
      <c r="BIY10" s="57"/>
      <c r="BIZ10" s="57"/>
      <c r="BJA10" s="57"/>
      <c r="BJB10" s="57"/>
      <c r="BJC10" s="57"/>
      <c r="BJD10" s="57"/>
      <c r="BJE10" s="57"/>
      <c r="BJF10" s="57"/>
      <c r="BJG10" s="57"/>
      <c r="BJH10" s="57"/>
      <c r="BJI10" s="57"/>
      <c r="BJJ10" s="57"/>
      <c r="BJK10" s="57"/>
      <c r="BJL10" s="57"/>
      <c r="BJM10" s="57"/>
      <c r="BJN10" s="57"/>
      <c r="BJO10" s="57"/>
      <c r="BJP10" s="57"/>
      <c r="BJQ10" s="57"/>
      <c r="BJR10" s="57"/>
      <c r="BJS10" s="57"/>
      <c r="BJT10" s="57"/>
      <c r="BJU10" s="57"/>
      <c r="BJV10" s="57"/>
      <c r="BJW10" s="57"/>
      <c r="BJX10" s="57"/>
      <c r="BJY10" s="57"/>
      <c r="BJZ10" s="57"/>
      <c r="BKA10" s="57"/>
      <c r="BKB10" s="57"/>
      <c r="BKC10" s="57"/>
      <c r="BKD10" s="57"/>
      <c r="BKE10" s="57"/>
      <c r="BKF10" s="57"/>
      <c r="BKG10" s="57"/>
      <c r="BKH10" s="57"/>
      <c r="BKI10" s="57"/>
      <c r="BKJ10" s="57"/>
      <c r="BKK10" s="57"/>
      <c r="BKL10" s="57"/>
      <c r="BKM10" s="57"/>
      <c r="BKN10" s="57"/>
      <c r="BKO10" s="57"/>
      <c r="BKP10" s="57"/>
      <c r="BKQ10" s="57"/>
      <c r="BKR10" s="57"/>
      <c r="BKS10" s="57"/>
      <c r="BKT10" s="57"/>
      <c r="BKU10" s="57"/>
      <c r="BKV10" s="57"/>
      <c r="BKW10" s="57"/>
      <c r="BKX10" s="57"/>
      <c r="BKY10" s="57"/>
      <c r="BKZ10" s="57"/>
      <c r="BLA10" s="57"/>
      <c r="BLB10" s="57"/>
      <c r="BLC10" s="57"/>
      <c r="BLD10" s="57"/>
      <c r="BLE10" s="57"/>
      <c r="BLF10" s="57"/>
      <c r="BLG10" s="57"/>
      <c r="BLH10" s="57"/>
      <c r="BLI10" s="57"/>
      <c r="BLJ10" s="57"/>
      <c r="BLK10" s="57"/>
      <c r="BLL10" s="57"/>
      <c r="BLM10" s="57"/>
      <c r="BLN10" s="57"/>
      <c r="BLO10" s="57"/>
      <c r="BLP10" s="57"/>
      <c r="BLQ10" s="57"/>
      <c r="BLR10" s="57"/>
      <c r="BLS10" s="57"/>
      <c r="BLT10" s="57"/>
      <c r="BLU10" s="57"/>
      <c r="BLV10" s="57"/>
      <c r="BLW10" s="57"/>
      <c r="BLX10" s="57"/>
      <c r="BLY10" s="57"/>
      <c r="BLZ10" s="57"/>
      <c r="BMA10" s="57"/>
      <c r="BMB10" s="57"/>
      <c r="BMC10" s="57"/>
      <c r="BMD10" s="57"/>
      <c r="BME10" s="57"/>
      <c r="BMF10" s="57"/>
      <c r="BMG10" s="57"/>
      <c r="BMH10" s="57"/>
      <c r="BMI10" s="57"/>
      <c r="BMJ10" s="57"/>
      <c r="BMK10" s="57"/>
      <c r="BML10" s="57"/>
      <c r="BMM10" s="57"/>
      <c r="BMN10" s="57"/>
      <c r="BMO10" s="57"/>
      <c r="BMP10" s="57"/>
      <c r="BMQ10" s="57"/>
      <c r="BMR10" s="57"/>
      <c r="BMS10" s="57"/>
      <c r="BMT10" s="57"/>
      <c r="BMU10" s="57"/>
      <c r="BMV10" s="57"/>
      <c r="BMW10" s="57"/>
      <c r="BMX10" s="57"/>
      <c r="BMY10" s="57"/>
      <c r="BMZ10" s="57"/>
      <c r="BNA10" s="57"/>
      <c r="BNB10" s="57"/>
      <c r="BNC10" s="57"/>
      <c r="BND10" s="57"/>
      <c r="BNE10" s="57"/>
      <c r="BNF10" s="57"/>
      <c r="BNG10" s="57"/>
      <c r="BNH10" s="57"/>
      <c r="BNI10" s="57"/>
      <c r="BNJ10" s="57"/>
      <c r="BNK10" s="57"/>
      <c r="BNL10" s="57"/>
      <c r="BNM10" s="57"/>
      <c r="BNN10" s="57"/>
      <c r="BNO10" s="57"/>
      <c r="BNP10" s="57"/>
      <c r="BNQ10" s="57"/>
      <c r="BNR10" s="57"/>
      <c r="BNS10" s="57"/>
      <c r="BNT10" s="57"/>
      <c r="BNU10" s="57"/>
      <c r="BNV10" s="57"/>
      <c r="BNW10" s="57"/>
      <c r="BNX10" s="57"/>
      <c r="BNY10" s="57"/>
      <c r="BNZ10" s="57"/>
      <c r="BOA10" s="57"/>
      <c r="BOB10" s="57"/>
      <c r="BOC10" s="57"/>
      <c r="BOD10" s="57"/>
      <c r="BOE10" s="57"/>
      <c r="BOF10" s="57"/>
      <c r="BOG10" s="57"/>
      <c r="BOH10" s="57"/>
      <c r="BOI10" s="57"/>
      <c r="BOJ10" s="57"/>
      <c r="BOK10" s="57"/>
      <c r="BOL10" s="57"/>
      <c r="BOM10" s="57"/>
      <c r="BON10" s="57"/>
      <c r="BOO10" s="57"/>
      <c r="BOP10" s="57"/>
      <c r="BOQ10" s="57"/>
      <c r="BOR10" s="57"/>
      <c r="BOS10" s="57"/>
      <c r="BOT10" s="57"/>
      <c r="BOU10" s="57"/>
      <c r="BOV10" s="57"/>
      <c r="BOW10" s="57"/>
      <c r="BOX10" s="57"/>
      <c r="BOY10" s="57"/>
      <c r="BOZ10" s="57"/>
      <c r="BPA10" s="57"/>
      <c r="BPB10" s="57"/>
      <c r="BPC10" s="57"/>
      <c r="BPD10" s="57"/>
      <c r="BPE10" s="57"/>
      <c r="BPF10" s="57"/>
      <c r="BPG10" s="57"/>
      <c r="BPH10" s="57"/>
      <c r="BPI10" s="57"/>
      <c r="BPJ10" s="57"/>
      <c r="BPK10" s="57"/>
      <c r="BPL10" s="57"/>
      <c r="BPM10" s="57"/>
      <c r="BPN10" s="57"/>
      <c r="BPO10" s="57"/>
      <c r="BPP10" s="57"/>
      <c r="BPQ10" s="57"/>
      <c r="BPR10" s="57"/>
      <c r="BPS10" s="57"/>
      <c r="BPT10" s="57"/>
      <c r="BPU10" s="57"/>
      <c r="BPV10" s="57"/>
      <c r="BPW10" s="57"/>
      <c r="BPX10" s="57"/>
      <c r="BPY10" s="57"/>
      <c r="BPZ10" s="57"/>
      <c r="BQA10" s="57"/>
      <c r="BQB10" s="57"/>
      <c r="BQC10" s="57"/>
      <c r="BQD10" s="57"/>
      <c r="BQE10" s="57"/>
      <c r="BQF10" s="57"/>
      <c r="BQG10" s="57"/>
      <c r="BQH10" s="57"/>
      <c r="BQI10" s="57"/>
      <c r="BQJ10" s="57"/>
      <c r="BQK10" s="57"/>
      <c r="BQL10" s="57"/>
      <c r="BQM10" s="57"/>
      <c r="BQN10" s="57"/>
      <c r="BQO10" s="57"/>
      <c r="BQP10" s="57"/>
      <c r="BQQ10" s="57"/>
      <c r="BQR10" s="57"/>
      <c r="BQS10" s="57"/>
      <c r="BQT10" s="57"/>
      <c r="BQU10" s="57"/>
      <c r="BQV10" s="57"/>
      <c r="BQW10" s="57"/>
      <c r="BQX10" s="57"/>
      <c r="BQY10" s="57"/>
      <c r="BQZ10" s="57"/>
      <c r="BRA10" s="57"/>
      <c r="BRB10" s="57"/>
      <c r="BRC10" s="57"/>
      <c r="BRD10" s="57"/>
      <c r="BRE10" s="57"/>
      <c r="BRF10" s="57"/>
      <c r="BRG10" s="57"/>
      <c r="BRH10" s="57"/>
      <c r="BRI10" s="57"/>
      <c r="BRJ10" s="57"/>
      <c r="BRK10" s="57"/>
      <c r="BRL10" s="57"/>
      <c r="BRM10" s="57"/>
      <c r="BRN10" s="57"/>
      <c r="BRO10" s="57"/>
      <c r="BRP10" s="57"/>
      <c r="BRQ10" s="57"/>
      <c r="BRR10" s="57"/>
      <c r="BRS10" s="57"/>
      <c r="BRT10" s="57"/>
      <c r="BRU10" s="57"/>
      <c r="BRV10" s="57"/>
      <c r="BRW10" s="57"/>
      <c r="BRX10" s="57"/>
      <c r="BRY10" s="57"/>
      <c r="BRZ10" s="57"/>
      <c r="BSA10" s="57"/>
      <c r="BSB10" s="57"/>
      <c r="BSC10" s="57"/>
      <c r="BSD10" s="57"/>
      <c r="BSE10" s="57"/>
      <c r="BSF10" s="57"/>
      <c r="BSG10" s="57"/>
      <c r="BSH10" s="57"/>
      <c r="BSI10" s="57"/>
      <c r="BSJ10" s="57"/>
      <c r="BSK10" s="57"/>
      <c r="BSL10" s="57"/>
      <c r="BSM10" s="57"/>
      <c r="BSN10" s="57"/>
      <c r="BSO10" s="57"/>
      <c r="BSP10" s="57"/>
      <c r="BSQ10" s="57"/>
      <c r="BSR10" s="57"/>
      <c r="BSS10" s="57"/>
      <c r="BST10" s="57"/>
      <c r="BSU10" s="57"/>
      <c r="BSV10" s="57"/>
      <c r="BSW10" s="57"/>
      <c r="BSX10" s="57"/>
      <c r="BSY10" s="57"/>
      <c r="BSZ10" s="57"/>
      <c r="BTA10" s="57"/>
      <c r="BTB10" s="57"/>
      <c r="BTC10" s="57"/>
      <c r="BTD10" s="57"/>
      <c r="BTE10" s="57"/>
      <c r="BTF10" s="57"/>
      <c r="BTG10" s="57"/>
      <c r="BTH10" s="57"/>
      <c r="BTI10" s="57"/>
      <c r="BTJ10" s="57"/>
      <c r="BTK10" s="57"/>
      <c r="BTL10" s="57"/>
      <c r="BTM10" s="57"/>
      <c r="BTN10" s="57"/>
      <c r="BTO10" s="57"/>
      <c r="BTP10" s="57"/>
      <c r="BTQ10" s="57"/>
      <c r="BTR10" s="57"/>
      <c r="BTS10" s="57"/>
      <c r="BTT10" s="57"/>
      <c r="BTU10" s="57"/>
      <c r="BTV10" s="57"/>
      <c r="BTW10" s="57"/>
      <c r="BTX10" s="57"/>
      <c r="BTY10" s="57"/>
      <c r="BTZ10" s="57"/>
      <c r="BUA10" s="57"/>
      <c r="BUB10" s="57"/>
      <c r="BUC10" s="57"/>
      <c r="BUD10" s="57"/>
      <c r="BUE10" s="57"/>
      <c r="BUF10" s="57"/>
      <c r="BUG10" s="57"/>
      <c r="BUH10" s="57"/>
      <c r="BUI10" s="57"/>
      <c r="BUJ10" s="57"/>
      <c r="BUK10" s="57"/>
      <c r="BUL10" s="57"/>
      <c r="BUM10" s="57"/>
      <c r="BUN10" s="57"/>
      <c r="BUO10" s="57"/>
      <c r="BUP10" s="57"/>
      <c r="BUQ10" s="57"/>
      <c r="BUR10" s="57"/>
      <c r="BUS10" s="57"/>
      <c r="BUT10" s="57"/>
      <c r="BUU10" s="57"/>
      <c r="BUV10" s="57"/>
      <c r="BUW10" s="57"/>
      <c r="BUX10" s="57"/>
      <c r="BUY10" s="57"/>
      <c r="BUZ10" s="57"/>
      <c r="BVA10" s="57"/>
      <c r="BVB10" s="57"/>
      <c r="BVC10" s="57"/>
      <c r="BVD10" s="57"/>
      <c r="BVE10" s="57"/>
      <c r="BVF10" s="57"/>
      <c r="BVG10" s="57"/>
      <c r="BVH10" s="57"/>
      <c r="BVI10" s="57"/>
      <c r="BVJ10" s="57"/>
      <c r="BVK10" s="57"/>
      <c r="BVL10" s="57"/>
      <c r="BVM10" s="57"/>
      <c r="BVN10" s="57"/>
      <c r="BVO10" s="57"/>
      <c r="BVP10" s="57"/>
      <c r="BVQ10" s="57"/>
      <c r="BVR10" s="57"/>
      <c r="BVS10" s="57"/>
      <c r="BVT10" s="57"/>
      <c r="BVU10" s="57"/>
      <c r="BVV10" s="57"/>
      <c r="BVW10" s="57"/>
      <c r="BVX10" s="57"/>
      <c r="BVY10" s="57"/>
      <c r="BVZ10" s="57"/>
      <c r="BWA10" s="57"/>
      <c r="BWB10" s="57"/>
      <c r="BWC10" s="57"/>
      <c r="BWD10" s="57"/>
      <c r="BWE10" s="57"/>
      <c r="BWF10" s="57"/>
      <c r="BWG10" s="57"/>
      <c r="BWH10" s="57"/>
      <c r="BWI10" s="57"/>
      <c r="BWJ10" s="57"/>
      <c r="BWK10" s="57"/>
      <c r="BWL10" s="57"/>
      <c r="BWM10" s="57"/>
      <c r="BWN10" s="57"/>
      <c r="BWO10" s="57"/>
      <c r="BWP10" s="57"/>
      <c r="BWQ10" s="57"/>
      <c r="BWR10" s="57"/>
      <c r="BWS10" s="57"/>
      <c r="BWT10" s="57"/>
      <c r="BWU10" s="57"/>
      <c r="BWV10" s="57"/>
      <c r="BWW10" s="57"/>
      <c r="BWX10" s="57"/>
      <c r="BWY10" s="57"/>
      <c r="BWZ10" s="57"/>
      <c r="BXA10" s="57"/>
      <c r="BXB10" s="57"/>
      <c r="BXC10" s="57"/>
      <c r="BXD10" s="57"/>
      <c r="BXE10" s="57"/>
      <c r="BXF10" s="57"/>
      <c r="BXG10" s="57"/>
      <c r="BXH10" s="57"/>
      <c r="BXI10" s="57"/>
      <c r="BXJ10" s="57"/>
      <c r="BXK10" s="57"/>
      <c r="BXL10" s="57"/>
      <c r="BXM10" s="57"/>
      <c r="BXN10" s="57"/>
      <c r="BXO10" s="57"/>
      <c r="BXP10" s="57"/>
      <c r="BXQ10" s="57"/>
      <c r="BXR10" s="57"/>
      <c r="BXS10" s="57"/>
      <c r="BXT10" s="57"/>
      <c r="BXU10" s="57"/>
      <c r="BXV10" s="57"/>
      <c r="BXW10" s="57"/>
      <c r="BXX10" s="57"/>
      <c r="BXY10" s="57"/>
      <c r="BXZ10" s="57"/>
      <c r="BYA10" s="57"/>
      <c r="BYB10" s="57"/>
      <c r="BYC10" s="57"/>
      <c r="BYD10" s="57"/>
      <c r="BYE10" s="57"/>
      <c r="BYF10" s="57"/>
      <c r="BYG10" s="57"/>
      <c r="BYH10" s="57"/>
      <c r="BYI10" s="57"/>
      <c r="BYJ10" s="57"/>
      <c r="BYK10" s="57"/>
      <c r="BYL10" s="57"/>
      <c r="BYM10" s="57"/>
      <c r="BYN10" s="57"/>
      <c r="BYO10" s="57"/>
      <c r="BYP10" s="57"/>
      <c r="BYQ10" s="57"/>
      <c r="BYR10" s="57"/>
      <c r="BYS10" s="57"/>
      <c r="BYT10" s="57"/>
      <c r="BYU10" s="57"/>
      <c r="BYV10" s="57"/>
      <c r="BYW10" s="57"/>
      <c r="BYX10" s="57"/>
      <c r="BYY10" s="57"/>
      <c r="BYZ10" s="57"/>
      <c r="BZA10" s="57"/>
      <c r="BZB10" s="57"/>
      <c r="BZC10" s="57"/>
      <c r="BZD10" s="57"/>
      <c r="BZE10" s="57"/>
      <c r="BZF10" s="57"/>
      <c r="BZG10" s="57"/>
      <c r="BZH10" s="57"/>
      <c r="BZI10" s="57"/>
      <c r="BZJ10" s="57"/>
      <c r="BZK10" s="57"/>
      <c r="BZL10" s="57"/>
      <c r="BZM10" s="57"/>
      <c r="BZN10" s="57"/>
      <c r="BZO10" s="57"/>
      <c r="BZP10" s="57"/>
      <c r="BZQ10" s="57"/>
      <c r="BZR10" s="57"/>
      <c r="BZS10" s="57"/>
      <c r="BZT10" s="57"/>
      <c r="BZU10" s="57"/>
      <c r="BZV10" s="57"/>
      <c r="BZW10" s="57"/>
      <c r="BZX10" s="57"/>
      <c r="BZY10" s="57"/>
      <c r="BZZ10" s="57"/>
      <c r="CAA10" s="57"/>
      <c r="CAB10" s="57"/>
      <c r="CAC10" s="57"/>
      <c r="CAD10" s="57"/>
      <c r="CAE10" s="57"/>
      <c r="CAF10" s="57"/>
      <c r="CAG10" s="57"/>
      <c r="CAH10" s="57"/>
      <c r="CAI10" s="57"/>
      <c r="CAJ10" s="57"/>
      <c r="CAK10" s="57"/>
      <c r="CAL10" s="57"/>
      <c r="CAM10" s="57"/>
      <c r="CAN10" s="57"/>
      <c r="CAO10" s="57"/>
      <c r="CAP10" s="57"/>
      <c r="CAQ10" s="57"/>
      <c r="CAR10" s="57"/>
      <c r="CAS10" s="57"/>
      <c r="CAT10" s="57"/>
      <c r="CAU10" s="57"/>
      <c r="CAV10" s="57"/>
      <c r="CAW10" s="57"/>
      <c r="CAX10" s="57"/>
      <c r="CAY10" s="57"/>
      <c r="CAZ10" s="57"/>
      <c r="CBA10" s="57"/>
      <c r="CBB10" s="57"/>
      <c r="CBC10" s="57"/>
      <c r="CBD10" s="57"/>
      <c r="CBE10" s="57"/>
      <c r="CBF10" s="57"/>
      <c r="CBG10" s="57"/>
      <c r="CBH10" s="57"/>
      <c r="CBI10" s="57"/>
      <c r="CBJ10" s="57"/>
      <c r="CBK10" s="57"/>
      <c r="CBL10" s="57"/>
      <c r="CBM10" s="57"/>
      <c r="CBN10" s="57"/>
      <c r="CBO10" s="57"/>
      <c r="CBP10" s="57"/>
      <c r="CBQ10" s="57"/>
      <c r="CBR10" s="57"/>
      <c r="CBS10" s="57"/>
      <c r="CBT10" s="57"/>
      <c r="CBU10" s="57"/>
      <c r="CBV10" s="57"/>
      <c r="CBW10" s="57"/>
      <c r="CBX10" s="57"/>
      <c r="CBY10" s="57"/>
      <c r="CBZ10" s="57"/>
      <c r="CCA10" s="57"/>
      <c r="CCB10" s="57"/>
      <c r="CCC10" s="57"/>
      <c r="CCD10" s="57"/>
      <c r="CCE10" s="57"/>
      <c r="CCF10" s="57"/>
      <c r="CCG10" s="57"/>
      <c r="CCH10" s="57"/>
      <c r="CCI10" s="57"/>
      <c r="CCJ10" s="57"/>
      <c r="CCK10" s="57"/>
      <c r="CCL10" s="57"/>
      <c r="CCM10" s="57"/>
      <c r="CCN10" s="57"/>
      <c r="CCO10" s="57"/>
      <c r="CCP10" s="57"/>
      <c r="CCQ10" s="57"/>
      <c r="CCR10" s="57"/>
      <c r="CCS10" s="57"/>
      <c r="CCT10" s="57"/>
      <c r="CCU10" s="57"/>
      <c r="CCV10" s="57"/>
      <c r="CCW10" s="57"/>
      <c r="CCX10" s="57"/>
      <c r="CCY10" s="57"/>
      <c r="CCZ10" s="57"/>
      <c r="CDA10" s="57"/>
      <c r="CDB10" s="57"/>
      <c r="CDC10" s="57"/>
      <c r="CDD10" s="57"/>
      <c r="CDE10" s="57"/>
      <c r="CDF10" s="57"/>
      <c r="CDG10" s="57"/>
      <c r="CDH10" s="57"/>
      <c r="CDI10" s="57"/>
      <c r="CDJ10" s="57"/>
      <c r="CDK10" s="57"/>
      <c r="CDL10" s="57"/>
      <c r="CDM10" s="57"/>
      <c r="CDN10" s="57"/>
      <c r="CDO10" s="57"/>
      <c r="CDP10" s="57"/>
      <c r="CDQ10" s="57"/>
      <c r="CDR10" s="57"/>
      <c r="CDS10" s="57"/>
      <c r="CDT10" s="57"/>
      <c r="CDU10" s="57"/>
      <c r="CDV10" s="57"/>
      <c r="CDW10" s="57"/>
      <c r="CDX10" s="57"/>
      <c r="CDY10" s="57"/>
      <c r="CDZ10" s="57"/>
      <c r="CEA10" s="57"/>
      <c r="CEB10" s="57"/>
      <c r="CEC10" s="57"/>
      <c r="CED10" s="57"/>
      <c r="CEE10" s="57"/>
      <c r="CEF10" s="57"/>
      <c r="CEG10" s="57"/>
      <c r="CEH10" s="57"/>
      <c r="CEI10" s="57"/>
      <c r="CEJ10" s="57"/>
      <c r="CEK10" s="57"/>
      <c r="CEL10" s="57"/>
      <c r="CEM10" s="57"/>
      <c r="CEN10" s="57"/>
      <c r="CEO10" s="57"/>
      <c r="CEP10" s="57"/>
      <c r="CEQ10" s="57"/>
      <c r="CER10" s="57"/>
      <c r="CES10" s="57"/>
      <c r="CET10" s="57"/>
      <c r="CEU10" s="57"/>
      <c r="CEV10" s="57"/>
      <c r="CEW10" s="57"/>
      <c r="CEX10" s="57"/>
      <c r="CEY10" s="57"/>
      <c r="CEZ10" s="57"/>
      <c r="CFA10" s="57"/>
      <c r="CFB10" s="57"/>
      <c r="CFC10" s="57"/>
      <c r="CFD10" s="57"/>
      <c r="CFE10" s="57"/>
      <c r="CFF10" s="57"/>
      <c r="CFG10" s="57"/>
      <c r="CFH10" s="57"/>
      <c r="CFI10" s="57"/>
      <c r="CFJ10" s="57"/>
      <c r="CFK10" s="57"/>
      <c r="CFL10" s="57"/>
      <c r="CFM10" s="57"/>
      <c r="CFN10" s="57"/>
      <c r="CFO10" s="57"/>
      <c r="CFP10" s="57"/>
      <c r="CFQ10" s="57"/>
      <c r="CFR10" s="57"/>
      <c r="CFS10" s="57"/>
      <c r="CFT10" s="57"/>
      <c r="CFU10" s="57"/>
      <c r="CFV10" s="57"/>
      <c r="CFW10" s="57"/>
      <c r="CFX10" s="57"/>
      <c r="CFY10" s="57"/>
      <c r="CFZ10" s="57"/>
      <c r="CGA10" s="57"/>
      <c r="CGB10" s="57"/>
      <c r="CGC10" s="57"/>
      <c r="CGD10" s="57"/>
      <c r="CGE10" s="57"/>
      <c r="CGF10" s="57"/>
      <c r="CGG10" s="57"/>
      <c r="CGH10" s="57"/>
      <c r="CGI10" s="57"/>
      <c r="CGJ10" s="57"/>
      <c r="CGK10" s="57"/>
      <c r="CGL10" s="57"/>
      <c r="CGM10" s="57"/>
      <c r="CGN10" s="57"/>
      <c r="CGO10" s="57"/>
      <c r="CGP10" s="57"/>
      <c r="CGQ10" s="57"/>
      <c r="CGR10" s="57"/>
      <c r="CGS10" s="57"/>
      <c r="CGT10" s="57"/>
      <c r="CGU10" s="57"/>
      <c r="CGV10" s="57"/>
      <c r="CGW10" s="57"/>
      <c r="CGX10" s="57"/>
      <c r="CGY10" s="57"/>
      <c r="CGZ10" s="57"/>
      <c r="CHA10" s="57"/>
      <c r="CHB10" s="57"/>
      <c r="CHC10" s="57"/>
      <c r="CHD10" s="57"/>
      <c r="CHE10" s="57"/>
      <c r="CHF10" s="57"/>
      <c r="CHG10" s="57"/>
      <c r="CHH10" s="57"/>
      <c r="CHI10" s="57"/>
      <c r="CHJ10" s="57"/>
      <c r="CHK10" s="57"/>
      <c r="CHL10" s="57"/>
      <c r="CHM10" s="57"/>
      <c r="CHN10" s="57"/>
      <c r="CHO10" s="57"/>
      <c r="CHP10" s="57"/>
      <c r="CHQ10" s="57"/>
      <c r="CHR10" s="57"/>
      <c r="CHS10" s="57"/>
      <c r="CHT10" s="57"/>
      <c r="CHU10" s="57"/>
      <c r="CHV10" s="57"/>
      <c r="CHW10" s="57"/>
      <c r="CHX10" s="57"/>
      <c r="CHY10" s="57"/>
      <c r="CHZ10" s="57"/>
      <c r="CIA10" s="57"/>
      <c r="CIB10" s="57"/>
      <c r="CIC10" s="57"/>
      <c r="CID10" s="57"/>
      <c r="CIE10" s="57"/>
      <c r="CIF10" s="57"/>
      <c r="CIG10" s="57"/>
      <c r="CIH10" s="57"/>
      <c r="CII10" s="57"/>
      <c r="CIJ10" s="57"/>
      <c r="CIK10" s="57"/>
      <c r="CIL10" s="57"/>
      <c r="CIM10" s="57"/>
      <c r="CIN10" s="57"/>
      <c r="CIO10" s="57"/>
      <c r="CIP10" s="57"/>
      <c r="CIQ10" s="57"/>
      <c r="CIR10" s="57"/>
      <c r="CIS10" s="57"/>
      <c r="CIT10" s="57"/>
      <c r="CIU10" s="57"/>
      <c r="CIV10" s="57"/>
      <c r="CIW10" s="57"/>
      <c r="CIX10" s="57"/>
      <c r="CIY10" s="57"/>
      <c r="CIZ10" s="57"/>
      <c r="CJA10" s="57"/>
      <c r="CJB10" s="57"/>
      <c r="CJC10" s="57"/>
      <c r="CJD10" s="57"/>
      <c r="CJE10" s="57"/>
      <c r="CJF10" s="57"/>
      <c r="CJG10" s="57"/>
      <c r="CJH10" s="57"/>
      <c r="CJI10" s="57"/>
      <c r="CJJ10" s="57"/>
      <c r="CJK10" s="57"/>
      <c r="CJL10" s="57"/>
      <c r="CJM10" s="57"/>
      <c r="CJN10" s="57"/>
      <c r="CJO10" s="57"/>
      <c r="CJP10" s="57"/>
      <c r="CJQ10" s="57"/>
      <c r="CJR10" s="57"/>
      <c r="CJS10" s="57"/>
      <c r="CJT10" s="57"/>
      <c r="CJU10" s="57"/>
      <c r="CJV10" s="57"/>
      <c r="CJW10" s="57"/>
      <c r="CJX10" s="57"/>
      <c r="CJY10" s="57"/>
      <c r="CJZ10" s="57"/>
      <c r="CKA10" s="57"/>
      <c r="CKB10" s="57"/>
      <c r="CKC10" s="57"/>
      <c r="CKD10" s="57"/>
      <c r="CKE10" s="57"/>
      <c r="CKF10" s="57"/>
      <c r="CKG10" s="57"/>
      <c r="CKH10" s="57"/>
      <c r="CKI10" s="57"/>
      <c r="CKJ10" s="57"/>
      <c r="CKK10" s="57"/>
      <c r="CKL10" s="57"/>
      <c r="CKM10" s="57"/>
      <c r="CKN10" s="57"/>
      <c r="CKO10" s="57"/>
      <c r="CKP10" s="57"/>
      <c r="CKQ10" s="57"/>
      <c r="CKR10" s="57"/>
      <c r="CKS10" s="57"/>
      <c r="CKT10" s="57"/>
      <c r="CKU10" s="57"/>
      <c r="CKV10" s="57"/>
      <c r="CKW10" s="57"/>
      <c r="CKX10" s="57"/>
      <c r="CKY10" s="57"/>
      <c r="CKZ10" s="57"/>
      <c r="CLA10" s="57"/>
      <c r="CLB10" s="57"/>
      <c r="CLC10" s="57"/>
      <c r="CLD10" s="57"/>
      <c r="CLE10" s="57"/>
      <c r="CLF10" s="57"/>
      <c r="CLG10" s="57"/>
      <c r="CLH10" s="57"/>
      <c r="CLI10" s="57"/>
      <c r="CLJ10" s="57"/>
      <c r="CLK10" s="57"/>
      <c r="CLL10" s="57"/>
      <c r="CLM10" s="57"/>
      <c r="CLN10" s="57"/>
      <c r="CLO10" s="57"/>
      <c r="CLP10" s="57"/>
      <c r="CLQ10" s="57"/>
      <c r="CLR10" s="57"/>
      <c r="CLS10" s="57"/>
      <c r="CLT10" s="57"/>
      <c r="CLU10" s="57"/>
      <c r="CLV10" s="57"/>
      <c r="CLW10" s="57"/>
      <c r="CLX10" s="57"/>
      <c r="CLY10" s="57"/>
      <c r="CLZ10" s="57"/>
      <c r="CMA10" s="57"/>
      <c r="CMB10" s="57"/>
      <c r="CMC10" s="57"/>
      <c r="CMD10" s="57"/>
      <c r="CME10" s="57"/>
      <c r="CMF10" s="57"/>
      <c r="CMG10" s="57"/>
      <c r="CMH10" s="57"/>
      <c r="CMI10" s="57"/>
      <c r="CMJ10" s="57"/>
      <c r="CMK10" s="57"/>
      <c r="CML10" s="57"/>
      <c r="CMM10" s="57"/>
      <c r="CMN10" s="57"/>
      <c r="CMO10" s="57"/>
      <c r="CMP10" s="57"/>
      <c r="CMQ10" s="57"/>
      <c r="CMR10" s="57"/>
      <c r="CMS10" s="57"/>
      <c r="CMT10" s="57"/>
      <c r="CMU10" s="57"/>
      <c r="CMV10" s="57"/>
      <c r="CMW10" s="57"/>
      <c r="CMX10" s="57"/>
      <c r="CMY10" s="57"/>
      <c r="CMZ10" s="57"/>
      <c r="CNA10" s="57"/>
      <c r="CNB10" s="57"/>
      <c r="CNC10" s="57"/>
      <c r="CND10" s="57"/>
      <c r="CNE10" s="57"/>
      <c r="CNF10" s="57"/>
      <c r="CNG10" s="57"/>
      <c r="CNH10" s="57"/>
      <c r="CNI10" s="57"/>
      <c r="CNJ10" s="57"/>
      <c r="CNK10" s="57"/>
      <c r="CNL10" s="57"/>
      <c r="CNM10" s="57"/>
      <c r="CNN10" s="57"/>
      <c r="CNO10" s="57"/>
      <c r="CNP10" s="57"/>
      <c r="CNQ10" s="57"/>
      <c r="CNR10" s="57"/>
      <c r="CNS10" s="57"/>
      <c r="CNT10" s="57"/>
      <c r="CNU10" s="57"/>
      <c r="CNV10" s="57"/>
      <c r="CNW10" s="57"/>
      <c r="CNX10" s="57"/>
      <c r="CNY10" s="57"/>
      <c r="CNZ10" s="57"/>
      <c r="COA10" s="57"/>
      <c r="COB10" s="57"/>
      <c r="COC10" s="57"/>
      <c r="COD10" s="57"/>
      <c r="COE10" s="57"/>
      <c r="COF10" s="57"/>
      <c r="COG10" s="57"/>
      <c r="COH10" s="57"/>
      <c r="COI10" s="57"/>
      <c r="COJ10" s="57"/>
      <c r="COK10" s="57"/>
      <c r="COL10" s="57"/>
      <c r="COM10" s="57"/>
      <c r="CON10" s="57"/>
      <c r="COO10" s="57"/>
      <c r="COP10" s="57"/>
      <c r="COQ10" s="57"/>
      <c r="COR10" s="57"/>
      <c r="COS10" s="57"/>
      <c r="COT10" s="57"/>
      <c r="COU10" s="57"/>
      <c r="COV10" s="57"/>
      <c r="COW10" s="57"/>
      <c r="COX10" s="57"/>
      <c r="COY10" s="57"/>
      <c r="COZ10" s="57"/>
      <c r="CPA10" s="57"/>
      <c r="CPB10" s="57"/>
      <c r="CPC10" s="57"/>
      <c r="CPD10" s="57"/>
      <c r="CPE10" s="57"/>
      <c r="CPF10" s="57"/>
      <c r="CPG10" s="57"/>
      <c r="CPH10" s="57"/>
      <c r="CPI10" s="57"/>
      <c r="CPJ10" s="57"/>
      <c r="CPK10" s="57"/>
      <c r="CPL10" s="57"/>
      <c r="CPM10" s="57"/>
      <c r="CPN10" s="57"/>
      <c r="CPO10" s="57"/>
      <c r="CPP10" s="57"/>
      <c r="CPQ10" s="57"/>
      <c r="CPR10" s="57"/>
      <c r="CPS10" s="57"/>
      <c r="CPT10" s="57"/>
      <c r="CPU10" s="57"/>
      <c r="CPV10" s="57"/>
      <c r="CPW10" s="57"/>
      <c r="CPX10" s="57"/>
      <c r="CPY10" s="57"/>
      <c r="CPZ10" s="57"/>
      <c r="CQA10" s="57"/>
      <c r="CQB10" s="57"/>
      <c r="CQC10" s="57"/>
      <c r="CQD10" s="57"/>
      <c r="CQE10" s="57"/>
      <c r="CQF10" s="57"/>
      <c r="CQG10" s="57"/>
      <c r="CQH10" s="57"/>
      <c r="CQI10" s="57"/>
      <c r="CQJ10" s="57"/>
      <c r="CQK10" s="57"/>
      <c r="CQL10" s="57"/>
      <c r="CQM10" s="57"/>
      <c r="CQN10" s="57"/>
      <c r="CQO10" s="57"/>
      <c r="CQP10" s="57"/>
      <c r="CQQ10" s="57"/>
      <c r="CQR10" s="57"/>
      <c r="CQS10" s="57"/>
      <c r="CQT10" s="57"/>
      <c r="CQU10" s="57"/>
      <c r="CQV10" s="57"/>
      <c r="CQW10" s="57"/>
      <c r="CQX10" s="57"/>
      <c r="CQY10" s="57"/>
      <c r="CQZ10" s="57"/>
      <c r="CRA10" s="57"/>
      <c r="CRB10" s="57"/>
      <c r="CRC10" s="57"/>
      <c r="CRD10" s="57"/>
      <c r="CRE10" s="57"/>
      <c r="CRF10" s="57"/>
      <c r="CRG10" s="57"/>
      <c r="CRH10" s="57"/>
      <c r="CRI10" s="57"/>
      <c r="CRJ10" s="57"/>
      <c r="CRK10" s="57"/>
      <c r="CRL10" s="57"/>
      <c r="CRM10" s="57"/>
      <c r="CRN10" s="57"/>
      <c r="CRO10" s="57"/>
      <c r="CRP10" s="57"/>
      <c r="CRQ10" s="57"/>
      <c r="CRR10" s="57"/>
      <c r="CRS10" s="57"/>
      <c r="CRT10" s="57"/>
      <c r="CRU10" s="57"/>
      <c r="CRV10" s="57"/>
      <c r="CRW10" s="57"/>
      <c r="CRX10" s="57"/>
      <c r="CRY10" s="57"/>
      <c r="CRZ10" s="57"/>
      <c r="CSA10" s="57"/>
      <c r="CSB10" s="57"/>
      <c r="CSC10" s="57"/>
      <c r="CSD10" s="57"/>
      <c r="CSE10" s="57"/>
      <c r="CSF10" s="57"/>
      <c r="CSG10" s="57"/>
      <c r="CSH10" s="57"/>
      <c r="CSI10" s="57"/>
      <c r="CSJ10" s="57"/>
      <c r="CSK10" s="57"/>
      <c r="CSL10" s="57"/>
      <c r="CSM10" s="57"/>
      <c r="CSN10" s="57"/>
      <c r="CSO10" s="57"/>
      <c r="CSP10" s="57"/>
      <c r="CSQ10" s="57"/>
      <c r="CSR10" s="57"/>
      <c r="CSS10" s="57"/>
      <c r="CST10" s="57"/>
      <c r="CSU10" s="57"/>
      <c r="CSV10" s="57"/>
      <c r="CSW10" s="57"/>
      <c r="CSX10" s="57"/>
      <c r="CSY10" s="57"/>
      <c r="CSZ10" s="57"/>
      <c r="CTA10" s="57"/>
      <c r="CTB10" s="57"/>
      <c r="CTC10" s="57"/>
      <c r="CTD10" s="57"/>
      <c r="CTE10" s="57"/>
      <c r="CTF10" s="57"/>
      <c r="CTG10" s="57"/>
      <c r="CTH10" s="57"/>
      <c r="CTI10" s="57"/>
      <c r="CTJ10" s="57"/>
      <c r="CTK10" s="57"/>
      <c r="CTL10" s="57"/>
      <c r="CTM10" s="57"/>
      <c r="CTN10" s="57"/>
      <c r="CTO10" s="57"/>
      <c r="CTP10" s="57"/>
      <c r="CTQ10" s="57"/>
      <c r="CTR10" s="57"/>
      <c r="CTS10" s="57"/>
      <c r="CTT10" s="57"/>
      <c r="CTU10" s="57"/>
      <c r="CTV10" s="57"/>
      <c r="CTW10" s="57"/>
      <c r="CTX10" s="57"/>
      <c r="CTY10" s="57"/>
      <c r="CTZ10" s="57"/>
      <c r="CUA10" s="57"/>
      <c r="CUB10" s="57"/>
      <c r="CUC10" s="57"/>
      <c r="CUD10" s="57"/>
      <c r="CUE10" s="57"/>
      <c r="CUF10" s="57"/>
      <c r="CUG10" s="57"/>
      <c r="CUH10" s="57"/>
      <c r="CUI10" s="57"/>
      <c r="CUJ10" s="57"/>
      <c r="CUK10" s="57"/>
      <c r="CUL10" s="57"/>
      <c r="CUM10" s="57"/>
      <c r="CUN10" s="57"/>
      <c r="CUO10" s="57"/>
      <c r="CUP10" s="57"/>
      <c r="CUQ10" s="57"/>
      <c r="CUR10" s="57"/>
      <c r="CUS10" s="57"/>
      <c r="CUT10" s="57"/>
      <c r="CUU10" s="57"/>
      <c r="CUV10" s="57"/>
      <c r="CUW10" s="57"/>
      <c r="CUX10" s="57"/>
      <c r="CUY10" s="57"/>
      <c r="CUZ10" s="57"/>
      <c r="CVA10" s="57"/>
      <c r="CVB10" s="57"/>
      <c r="CVC10" s="57"/>
      <c r="CVD10" s="57"/>
      <c r="CVE10" s="57"/>
      <c r="CVF10" s="57"/>
      <c r="CVG10" s="57"/>
      <c r="CVH10" s="57"/>
      <c r="CVI10" s="57"/>
      <c r="CVJ10" s="57"/>
      <c r="CVK10" s="57"/>
      <c r="CVL10" s="57"/>
      <c r="CVM10" s="57"/>
      <c r="CVN10" s="57"/>
      <c r="CVO10" s="57"/>
      <c r="CVP10" s="57"/>
      <c r="CVQ10" s="57"/>
      <c r="CVR10" s="57"/>
      <c r="CVS10" s="57"/>
      <c r="CVT10" s="57"/>
      <c r="CVU10" s="57"/>
      <c r="CVV10" s="57"/>
      <c r="CVW10" s="57"/>
      <c r="CVX10" s="57"/>
      <c r="CVY10" s="57"/>
      <c r="CVZ10" s="57"/>
      <c r="CWA10" s="57"/>
      <c r="CWB10" s="57"/>
      <c r="CWC10" s="57"/>
      <c r="CWD10" s="57"/>
      <c r="CWE10" s="57"/>
      <c r="CWF10" s="57"/>
      <c r="CWG10" s="57"/>
      <c r="CWH10" s="57"/>
      <c r="CWI10" s="57"/>
      <c r="CWJ10" s="57"/>
      <c r="CWK10" s="57"/>
      <c r="CWL10" s="57"/>
      <c r="CWM10" s="57"/>
      <c r="CWN10" s="57"/>
      <c r="CWO10" s="57"/>
      <c r="CWP10" s="57"/>
      <c r="CWQ10" s="57"/>
      <c r="CWR10" s="57"/>
      <c r="CWS10" s="57"/>
      <c r="CWT10" s="57"/>
      <c r="CWU10" s="57"/>
      <c r="CWV10" s="57"/>
      <c r="CWW10" s="57"/>
      <c r="CWX10" s="57"/>
      <c r="CWY10" s="57"/>
      <c r="CWZ10" s="57"/>
      <c r="CXA10" s="57"/>
      <c r="CXB10" s="57"/>
      <c r="CXC10" s="57"/>
      <c r="CXD10" s="57"/>
      <c r="CXE10" s="57"/>
      <c r="CXF10" s="57"/>
      <c r="CXG10" s="57"/>
      <c r="CXH10" s="57"/>
      <c r="CXI10" s="57"/>
      <c r="CXJ10" s="57"/>
      <c r="CXK10" s="57"/>
      <c r="CXL10" s="57"/>
      <c r="CXM10" s="57"/>
      <c r="CXN10" s="57"/>
      <c r="CXO10" s="57"/>
      <c r="CXP10" s="57"/>
      <c r="CXQ10" s="57"/>
      <c r="CXR10" s="57"/>
      <c r="CXS10" s="57"/>
      <c r="CXT10" s="57"/>
      <c r="CXU10" s="57"/>
      <c r="CXV10" s="57"/>
      <c r="CXW10" s="57"/>
      <c r="CXX10" s="57"/>
      <c r="CXY10" s="57"/>
      <c r="CXZ10" s="57"/>
      <c r="CYA10" s="57"/>
      <c r="CYB10" s="57"/>
      <c r="CYC10" s="57"/>
      <c r="CYD10" s="57"/>
      <c r="CYE10" s="57"/>
      <c r="CYF10" s="57"/>
      <c r="CYG10" s="57"/>
      <c r="CYH10" s="57"/>
      <c r="CYI10" s="57"/>
      <c r="CYJ10" s="57"/>
      <c r="CYK10" s="57"/>
      <c r="CYL10" s="57"/>
      <c r="CYM10" s="57"/>
      <c r="CYN10" s="57"/>
      <c r="CYO10" s="57"/>
      <c r="CYP10" s="57"/>
      <c r="CYQ10" s="57"/>
      <c r="CYR10" s="57"/>
      <c r="CYS10" s="57"/>
      <c r="CYT10" s="57"/>
      <c r="CYU10" s="57"/>
      <c r="CYV10" s="57"/>
      <c r="CYW10" s="57"/>
      <c r="CYX10" s="57"/>
      <c r="CYY10" s="57"/>
      <c r="CYZ10" s="57"/>
      <c r="CZA10" s="57"/>
      <c r="CZB10" s="57"/>
      <c r="CZC10" s="57"/>
      <c r="CZD10" s="57"/>
      <c r="CZE10" s="57"/>
      <c r="CZF10" s="57"/>
      <c r="CZG10" s="57"/>
      <c r="CZH10" s="57"/>
      <c r="CZI10" s="57"/>
      <c r="CZJ10" s="57"/>
      <c r="CZK10" s="57"/>
      <c r="CZL10" s="57"/>
      <c r="CZM10" s="57"/>
      <c r="CZN10" s="57"/>
      <c r="CZO10" s="57"/>
      <c r="CZP10" s="57"/>
      <c r="CZQ10" s="57"/>
      <c r="CZR10" s="57"/>
      <c r="CZS10" s="57"/>
      <c r="CZT10" s="57"/>
      <c r="CZU10" s="57"/>
      <c r="CZV10" s="57"/>
      <c r="CZW10" s="57"/>
      <c r="CZX10" s="57"/>
      <c r="CZY10" s="57"/>
      <c r="CZZ10" s="57"/>
      <c r="DAA10" s="57"/>
      <c r="DAB10" s="57"/>
      <c r="DAC10" s="57"/>
      <c r="DAD10" s="57"/>
      <c r="DAE10" s="57"/>
      <c r="DAF10" s="57"/>
      <c r="DAG10" s="57"/>
      <c r="DAH10" s="57"/>
      <c r="DAI10" s="57"/>
      <c r="DAJ10" s="57"/>
      <c r="DAK10" s="57"/>
      <c r="DAL10" s="57"/>
      <c r="DAM10" s="57"/>
      <c r="DAN10" s="57"/>
      <c r="DAO10" s="57"/>
      <c r="DAP10" s="57"/>
      <c r="DAQ10" s="57"/>
      <c r="DAR10" s="57"/>
      <c r="DAS10" s="57"/>
      <c r="DAT10" s="57"/>
      <c r="DAU10" s="57"/>
      <c r="DAV10" s="57"/>
      <c r="DAW10" s="57"/>
      <c r="DAX10" s="57"/>
      <c r="DAY10" s="57"/>
      <c r="DAZ10" s="57"/>
      <c r="DBA10" s="57"/>
      <c r="DBB10" s="57"/>
      <c r="DBC10" s="57"/>
      <c r="DBD10" s="57"/>
      <c r="DBE10" s="57"/>
      <c r="DBF10" s="57"/>
      <c r="DBG10" s="57"/>
      <c r="DBH10" s="57"/>
      <c r="DBI10" s="57"/>
      <c r="DBJ10" s="57"/>
      <c r="DBK10" s="57"/>
      <c r="DBL10" s="57"/>
      <c r="DBM10" s="57"/>
      <c r="DBN10" s="57"/>
      <c r="DBO10" s="57"/>
      <c r="DBP10" s="57"/>
      <c r="DBQ10" s="57"/>
      <c r="DBR10" s="57"/>
      <c r="DBS10" s="57"/>
      <c r="DBT10" s="57"/>
      <c r="DBU10" s="57"/>
      <c r="DBV10" s="57"/>
      <c r="DBW10" s="57"/>
      <c r="DBX10" s="57"/>
      <c r="DBY10" s="57"/>
      <c r="DBZ10" s="57"/>
      <c r="DCA10" s="57"/>
      <c r="DCB10" s="57"/>
      <c r="DCC10" s="57"/>
      <c r="DCD10" s="57"/>
      <c r="DCE10" s="57"/>
      <c r="DCF10" s="57"/>
      <c r="DCG10" s="57"/>
      <c r="DCH10" s="57"/>
      <c r="DCI10" s="57"/>
      <c r="DCJ10" s="57"/>
      <c r="DCK10" s="57"/>
      <c r="DCL10" s="57"/>
      <c r="DCM10" s="57"/>
      <c r="DCN10" s="57"/>
      <c r="DCO10" s="57"/>
      <c r="DCP10" s="57"/>
      <c r="DCQ10" s="57"/>
      <c r="DCR10" s="57"/>
      <c r="DCS10" s="57"/>
      <c r="DCT10" s="57"/>
      <c r="DCU10" s="57"/>
      <c r="DCV10" s="57"/>
      <c r="DCW10" s="57"/>
      <c r="DCX10" s="57"/>
      <c r="DCY10" s="57"/>
      <c r="DCZ10" s="57"/>
      <c r="DDA10" s="57"/>
      <c r="DDB10" s="57"/>
      <c r="DDC10" s="57"/>
      <c r="DDD10" s="57"/>
      <c r="DDE10" s="57"/>
      <c r="DDF10" s="57"/>
      <c r="DDG10" s="57"/>
      <c r="DDH10" s="57"/>
      <c r="DDI10" s="57"/>
      <c r="DDJ10" s="57"/>
      <c r="DDK10" s="57"/>
      <c r="DDL10" s="57"/>
      <c r="DDM10" s="57"/>
      <c r="DDN10" s="57"/>
      <c r="DDO10" s="57"/>
      <c r="DDP10" s="57"/>
      <c r="DDQ10" s="57"/>
      <c r="DDR10" s="57"/>
      <c r="DDS10" s="57"/>
      <c r="DDT10" s="57"/>
      <c r="DDU10" s="57"/>
      <c r="DDV10" s="57"/>
      <c r="DDW10" s="57"/>
      <c r="DDX10" s="57"/>
      <c r="DDY10" s="57"/>
      <c r="DDZ10" s="57"/>
      <c r="DEA10" s="57"/>
      <c r="DEB10" s="57"/>
      <c r="DEC10" s="57"/>
      <c r="DED10" s="57"/>
      <c r="DEE10" s="57"/>
      <c r="DEF10" s="57"/>
      <c r="DEG10" s="57"/>
      <c r="DEH10" s="57"/>
      <c r="DEI10" s="57"/>
      <c r="DEJ10" s="57"/>
      <c r="DEK10" s="57"/>
      <c r="DEL10" s="57"/>
      <c r="DEM10" s="57"/>
      <c r="DEN10" s="57"/>
      <c r="DEO10" s="57"/>
      <c r="DEP10" s="57"/>
      <c r="DEQ10" s="57"/>
      <c r="DER10" s="57"/>
      <c r="DES10" s="57"/>
      <c r="DET10" s="57"/>
      <c r="DEU10" s="57"/>
      <c r="DEV10" s="57"/>
      <c r="DEW10" s="57"/>
      <c r="DEX10" s="57"/>
      <c r="DEY10" s="57"/>
      <c r="DEZ10" s="57"/>
      <c r="DFA10" s="57"/>
      <c r="DFB10" s="57"/>
      <c r="DFC10" s="57"/>
      <c r="DFD10" s="57"/>
      <c r="DFE10" s="57"/>
      <c r="DFF10" s="57"/>
      <c r="DFG10" s="57"/>
      <c r="DFH10" s="57"/>
      <c r="DFI10" s="57"/>
      <c r="DFJ10" s="57"/>
      <c r="DFK10" s="57"/>
      <c r="DFL10" s="57"/>
      <c r="DFM10" s="57"/>
      <c r="DFN10" s="57"/>
      <c r="DFO10" s="57"/>
      <c r="DFP10" s="57"/>
      <c r="DFQ10" s="57"/>
      <c r="DFR10" s="57"/>
      <c r="DFS10" s="57"/>
      <c r="DFT10" s="57"/>
      <c r="DFU10" s="57"/>
      <c r="DFV10" s="57"/>
      <c r="DFW10" s="57"/>
      <c r="DFX10" s="57"/>
      <c r="DFY10" s="57"/>
      <c r="DFZ10" s="57"/>
      <c r="DGA10" s="57"/>
      <c r="DGB10" s="57"/>
      <c r="DGC10" s="57"/>
      <c r="DGD10" s="57"/>
      <c r="DGE10" s="57"/>
      <c r="DGF10" s="57"/>
      <c r="DGG10" s="57"/>
      <c r="DGH10" s="57"/>
      <c r="DGI10" s="57"/>
      <c r="DGJ10" s="57"/>
      <c r="DGK10" s="57"/>
      <c r="DGL10" s="57"/>
      <c r="DGM10" s="57"/>
      <c r="DGN10" s="57"/>
      <c r="DGO10" s="57"/>
      <c r="DGP10" s="57"/>
      <c r="DGQ10" s="57"/>
      <c r="DGR10" s="57"/>
      <c r="DGS10" s="57"/>
      <c r="DGT10" s="57"/>
      <c r="DGU10" s="57"/>
      <c r="DGV10" s="57"/>
      <c r="DGW10" s="57"/>
      <c r="DGX10" s="57"/>
      <c r="DGY10" s="57"/>
      <c r="DGZ10" s="57"/>
      <c r="DHA10" s="57"/>
      <c r="DHB10" s="57"/>
      <c r="DHC10" s="57"/>
      <c r="DHD10" s="57"/>
      <c r="DHE10" s="57"/>
      <c r="DHF10" s="57"/>
      <c r="DHG10" s="57"/>
      <c r="DHH10" s="57"/>
      <c r="DHI10" s="57"/>
      <c r="DHJ10" s="57"/>
      <c r="DHK10" s="57"/>
      <c r="DHL10" s="57"/>
      <c r="DHM10" s="57"/>
      <c r="DHN10" s="57"/>
      <c r="DHO10" s="57"/>
      <c r="DHP10" s="57"/>
      <c r="DHQ10" s="57"/>
      <c r="DHR10" s="57"/>
      <c r="DHS10" s="57"/>
      <c r="DHT10" s="57"/>
      <c r="DHU10" s="57"/>
      <c r="DHV10" s="57"/>
      <c r="DHW10" s="57"/>
      <c r="DHX10" s="57"/>
      <c r="DHY10" s="57"/>
      <c r="DHZ10" s="57"/>
      <c r="DIA10" s="57"/>
      <c r="DIB10" s="57"/>
      <c r="DIC10" s="57"/>
      <c r="DID10" s="57"/>
      <c r="DIE10" s="57"/>
      <c r="DIF10" s="57"/>
      <c r="DIG10" s="57"/>
      <c r="DIH10" s="57"/>
      <c r="DII10" s="57"/>
      <c r="DIJ10" s="57"/>
      <c r="DIK10" s="57"/>
      <c r="DIL10" s="57"/>
      <c r="DIM10" s="57"/>
      <c r="DIN10" s="57"/>
      <c r="DIO10" s="57"/>
      <c r="DIP10" s="57"/>
      <c r="DIQ10" s="57"/>
      <c r="DIR10" s="57"/>
      <c r="DIS10" s="57"/>
      <c r="DIT10" s="57"/>
      <c r="DIU10" s="57"/>
      <c r="DIV10" s="57"/>
      <c r="DIW10" s="57"/>
      <c r="DIX10" s="57"/>
      <c r="DIY10" s="57"/>
      <c r="DIZ10" s="57"/>
      <c r="DJA10" s="57"/>
      <c r="DJB10" s="57"/>
      <c r="DJC10" s="57"/>
      <c r="DJD10" s="57"/>
      <c r="DJE10" s="57"/>
      <c r="DJF10" s="57"/>
      <c r="DJG10" s="57"/>
      <c r="DJH10" s="57"/>
      <c r="DJI10" s="57"/>
      <c r="DJJ10" s="57"/>
      <c r="DJK10" s="57"/>
      <c r="DJL10" s="57"/>
      <c r="DJM10" s="57"/>
      <c r="DJN10" s="57"/>
      <c r="DJO10" s="57"/>
      <c r="DJP10" s="57"/>
      <c r="DJQ10" s="57"/>
      <c r="DJR10" s="57"/>
      <c r="DJS10" s="57"/>
      <c r="DJT10" s="57"/>
      <c r="DJU10" s="57"/>
      <c r="DJV10" s="57"/>
      <c r="DJW10" s="57"/>
      <c r="DJX10" s="57"/>
      <c r="DJY10" s="57"/>
      <c r="DJZ10" s="57"/>
      <c r="DKA10" s="57"/>
      <c r="DKB10" s="57"/>
      <c r="DKC10" s="57"/>
      <c r="DKD10" s="57"/>
      <c r="DKE10" s="57"/>
      <c r="DKF10" s="57"/>
      <c r="DKG10" s="57"/>
      <c r="DKH10" s="57"/>
      <c r="DKI10" s="57"/>
      <c r="DKJ10" s="57"/>
      <c r="DKK10" s="57"/>
      <c r="DKL10" s="57"/>
      <c r="DKM10" s="57"/>
      <c r="DKN10" s="57"/>
      <c r="DKO10" s="57"/>
      <c r="DKP10" s="57"/>
      <c r="DKQ10" s="57"/>
      <c r="DKR10" s="57"/>
      <c r="DKS10" s="57"/>
      <c r="DKT10" s="57"/>
      <c r="DKU10" s="57"/>
      <c r="DKV10" s="57"/>
      <c r="DKW10" s="57"/>
      <c r="DKX10" s="57"/>
      <c r="DKY10" s="57"/>
      <c r="DKZ10" s="57"/>
      <c r="DLA10" s="57"/>
      <c r="DLB10" s="57"/>
      <c r="DLC10" s="57"/>
      <c r="DLD10" s="57"/>
      <c r="DLE10" s="57"/>
      <c r="DLF10" s="57"/>
      <c r="DLG10" s="57"/>
      <c r="DLH10" s="57"/>
      <c r="DLI10" s="57"/>
      <c r="DLJ10" s="57"/>
      <c r="DLK10" s="57"/>
      <c r="DLL10" s="57"/>
      <c r="DLM10" s="57"/>
      <c r="DLN10" s="57"/>
      <c r="DLO10" s="57"/>
      <c r="DLP10" s="57"/>
      <c r="DLQ10" s="57"/>
      <c r="DLR10" s="57"/>
      <c r="DLS10" s="57"/>
      <c r="DLT10" s="57"/>
      <c r="DLU10" s="57"/>
      <c r="DLV10" s="57"/>
      <c r="DLW10" s="57"/>
      <c r="DLX10" s="57"/>
      <c r="DLY10" s="57"/>
      <c r="DLZ10" s="57"/>
      <c r="DMA10" s="57"/>
      <c r="DMB10" s="57"/>
      <c r="DMC10" s="57"/>
      <c r="DMD10" s="57"/>
      <c r="DME10" s="57"/>
      <c r="DMF10" s="57"/>
      <c r="DMG10" s="57"/>
      <c r="DMH10" s="57"/>
      <c r="DMI10" s="57"/>
      <c r="DMJ10" s="57"/>
      <c r="DMK10" s="57"/>
      <c r="DML10" s="57"/>
      <c r="DMM10" s="57"/>
      <c r="DMN10" s="57"/>
      <c r="DMO10" s="57"/>
      <c r="DMP10" s="57"/>
      <c r="DMQ10" s="57"/>
      <c r="DMR10" s="57"/>
      <c r="DMS10" s="57"/>
      <c r="DMT10" s="57"/>
      <c r="DMU10" s="57"/>
      <c r="DMV10" s="57"/>
      <c r="DMW10" s="57"/>
      <c r="DMX10" s="57"/>
      <c r="DMY10" s="57"/>
      <c r="DMZ10" s="57"/>
      <c r="DNA10" s="57"/>
      <c r="DNB10" s="57"/>
      <c r="DNC10" s="57"/>
      <c r="DND10" s="57"/>
      <c r="DNE10" s="57"/>
      <c r="DNF10" s="57"/>
      <c r="DNG10" s="57"/>
      <c r="DNH10" s="57"/>
      <c r="DNI10" s="57"/>
      <c r="DNJ10" s="57"/>
      <c r="DNK10" s="57"/>
      <c r="DNL10" s="57"/>
      <c r="DNM10" s="57"/>
      <c r="DNN10" s="57"/>
      <c r="DNO10" s="57"/>
      <c r="DNP10" s="57"/>
      <c r="DNQ10" s="57"/>
      <c r="DNR10" s="57"/>
      <c r="DNS10" s="57"/>
      <c r="DNT10" s="57"/>
      <c r="DNU10" s="57"/>
      <c r="DNV10" s="57"/>
      <c r="DNW10" s="57"/>
      <c r="DNX10" s="57"/>
      <c r="DNY10" s="57"/>
      <c r="DNZ10" s="57"/>
      <c r="DOA10" s="57"/>
      <c r="DOB10" s="57"/>
      <c r="DOC10" s="57"/>
      <c r="DOD10" s="57"/>
      <c r="DOE10" s="57"/>
      <c r="DOF10" s="57"/>
      <c r="DOG10" s="57"/>
      <c r="DOH10" s="57"/>
      <c r="DOI10" s="57"/>
      <c r="DOJ10" s="57"/>
      <c r="DOK10" s="57"/>
      <c r="DOL10" s="57"/>
      <c r="DOM10" s="57"/>
      <c r="DON10" s="57"/>
      <c r="DOO10" s="57"/>
      <c r="DOP10" s="57"/>
      <c r="DOQ10" s="57"/>
      <c r="DOR10" s="57"/>
      <c r="DOS10" s="57"/>
      <c r="DOT10" s="57"/>
      <c r="DOU10" s="57"/>
      <c r="DOV10" s="57"/>
      <c r="DOW10" s="57"/>
      <c r="DOX10" s="57"/>
      <c r="DOY10" s="57"/>
      <c r="DOZ10" s="57"/>
      <c r="DPA10" s="57"/>
      <c r="DPB10" s="57"/>
      <c r="DPC10" s="57"/>
      <c r="DPD10" s="57"/>
      <c r="DPE10" s="57"/>
      <c r="DPF10" s="57"/>
      <c r="DPG10" s="57"/>
      <c r="DPH10" s="57"/>
      <c r="DPI10" s="57"/>
      <c r="DPJ10" s="57"/>
      <c r="DPK10" s="57"/>
      <c r="DPL10" s="57"/>
      <c r="DPM10" s="57"/>
      <c r="DPN10" s="57"/>
      <c r="DPO10" s="57"/>
      <c r="DPP10" s="57"/>
      <c r="DPQ10" s="57"/>
      <c r="DPR10" s="57"/>
      <c r="DPS10" s="57"/>
      <c r="DPT10" s="57"/>
      <c r="DPU10" s="57"/>
      <c r="DPV10" s="57"/>
      <c r="DPW10" s="57"/>
      <c r="DPX10" s="57"/>
      <c r="DPY10" s="57"/>
      <c r="DPZ10" s="57"/>
      <c r="DQA10" s="57"/>
      <c r="DQB10" s="57"/>
      <c r="DQC10" s="57"/>
      <c r="DQD10" s="57"/>
      <c r="DQE10" s="57"/>
      <c r="DQF10" s="57"/>
      <c r="DQG10" s="57"/>
      <c r="DQH10" s="57"/>
      <c r="DQI10" s="57"/>
      <c r="DQJ10" s="57"/>
      <c r="DQK10" s="57"/>
      <c r="DQL10" s="57"/>
      <c r="DQM10" s="57"/>
      <c r="DQN10" s="57"/>
      <c r="DQO10" s="57"/>
      <c r="DQP10" s="57"/>
      <c r="DQQ10" s="57"/>
      <c r="DQR10" s="57"/>
      <c r="DQS10" s="57"/>
      <c r="DQT10" s="57"/>
      <c r="DQU10" s="57"/>
      <c r="DQV10" s="57"/>
      <c r="DQW10" s="57"/>
      <c r="DQX10" s="57"/>
      <c r="DQY10" s="57"/>
      <c r="DQZ10" s="57"/>
      <c r="DRA10" s="57"/>
      <c r="DRB10" s="57"/>
      <c r="DRC10" s="57"/>
      <c r="DRD10" s="57"/>
      <c r="DRE10" s="57"/>
      <c r="DRF10" s="57"/>
      <c r="DRG10" s="57"/>
      <c r="DRH10" s="57"/>
      <c r="DRI10" s="57"/>
      <c r="DRJ10" s="57"/>
      <c r="DRK10" s="57"/>
      <c r="DRL10" s="57"/>
      <c r="DRM10" s="57"/>
      <c r="DRN10" s="57"/>
      <c r="DRO10" s="57"/>
      <c r="DRP10" s="57"/>
      <c r="DRQ10" s="57"/>
      <c r="DRR10" s="57"/>
      <c r="DRS10" s="57"/>
      <c r="DRT10" s="57"/>
      <c r="DRU10" s="57"/>
      <c r="DRV10" s="57"/>
      <c r="DRW10" s="57"/>
      <c r="DRX10" s="57"/>
      <c r="DRY10" s="57"/>
      <c r="DRZ10" s="57"/>
      <c r="DSA10" s="57"/>
      <c r="DSB10" s="57"/>
      <c r="DSC10" s="57"/>
      <c r="DSD10" s="57"/>
      <c r="DSE10" s="57"/>
      <c r="DSF10" s="57"/>
      <c r="DSG10" s="57"/>
      <c r="DSH10" s="57"/>
      <c r="DSI10" s="57"/>
      <c r="DSJ10" s="57"/>
      <c r="DSK10" s="57"/>
      <c r="DSL10" s="57"/>
      <c r="DSM10" s="57"/>
      <c r="DSN10" s="57"/>
      <c r="DSO10" s="57"/>
      <c r="DSP10" s="57"/>
      <c r="DSQ10" s="57"/>
      <c r="DSR10" s="57"/>
      <c r="DSS10" s="57"/>
      <c r="DST10" s="57"/>
      <c r="DSU10" s="57"/>
      <c r="DSV10" s="57"/>
      <c r="DSW10" s="57"/>
      <c r="DSX10" s="57"/>
      <c r="DSY10" s="57"/>
      <c r="DSZ10" s="57"/>
      <c r="DTA10" s="57"/>
      <c r="DTB10" s="57"/>
      <c r="DTC10" s="57"/>
      <c r="DTD10" s="57"/>
      <c r="DTE10" s="57"/>
      <c r="DTF10" s="57"/>
      <c r="DTG10" s="57"/>
      <c r="DTH10" s="57"/>
      <c r="DTI10" s="57"/>
      <c r="DTJ10" s="57"/>
      <c r="DTK10" s="57"/>
      <c r="DTL10" s="57"/>
      <c r="DTM10" s="57"/>
      <c r="DTN10" s="57"/>
      <c r="DTO10" s="57"/>
      <c r="DTP10" s="57"/>
      <c r="DTQ10" s="57"/>
      <c r="DTR10" s="57"/>
      <c r="DTS10" s="57"/>
      <c r="DTT10" s="57"/>
      <c r="DTU10" s="57"/>
      <c r="DTV10" s="57"/>
      <c r="DTW10" s="57"/>
      <c r="DTX10" s="57"/>
      <c r="DTY10" s="57"/>
      <c r="DTZ10" s="57"/>
      <c r="DUA10" s="57"/>
      <c r="DUB10" s="57"/>
      <c r="DUC10" s="57"/>
      <c r="DUD10" s="57"/>
      <c r="DUE10" s="57"/>
      <c r="DUF10" s="57"/>
      <c r="DUG10" s="57"/>
      <c r="DUH10" s="57"/>
      <c r="DUI10" s="57"/>
      <c r="DUJ10" s="57"/>
      <c r="DUK10" s="57"/>
      <c r="DUL10" s="57"/>
      <c r="DUM10" s="57"/>
      <c r="DUN10" s="57"/>
      <c r="DUO10" s="57"/>
      <c r="DUP10" s="57"/>
      <c r="DUQ10" s="57"/>
      <c r="DUR10" s="57"/>
      <c r="DUS10" s="57"/>
      <c r="DUT10" s="57"/>
      <c r="DUU10" s="57"/>
      <c r="DUV10" s="57"/>
      <c r="DUW10" s="57"/>
      <c r="DUX10" s="57"/>
      <c r="DUY10" s="57"/>
      <c r="DUZ10" s="57"/>
      <c r="DVA10" s="57"/>
      <c r="DVB10" s="57"/>
      <c r="DVC10" s="57"/>
      <c r="DVD10" s="57"/>
      <c r="DVE10" s="57"/>
      <c r="DVF10" s="57"/>
      <c r="DVG10" s="57"/>
      <c r="DVH10" s="57"/>
      <c r="DVI10" s="57"/>
      <c r="DVJ10" s="57"/>
      <c r="DVK10" s="57"/>
      <c r="DVL10" s="57"/>
      <c r="DVM10" s="57"/>
      <c r="DVN10" s="57"/>
      <c r="DVO10" s="57"/>
      <c r="DVP10" s="57"/>
      <c r="DVQ10" s="57"/>
      <c r="DVR10" s="57"/>
      <c r="DVS10" s="57"/>
      <c r="DVT10" s="57"/>
      <c r="DVU10" s="57"/>
      <c r="DVV10" s="57"/>
      <c r="DVW10" s="57"/>
      <c r="DVX10" s="57"/>
      <c r="DVY10" s="57"/>
      <c r="DVZ10" s="57"/>
      <c r="DWA10" s="57"/>
      <c r="DWB10" s="57"/>
      <c r="DWC10" s="57"/>
      <c r="DWD10" s="57"/>
      <c r="DWE10" s="57"/>
      <c r="DWF10" s="57"/>
      <c r="DWG10" s="57"/>
      <c r="DWH10" s="57"/>
      <c r="DWI10" s="57"/>
      <c r="DWJ10" s="57"/>
      <c r="DWK10" s="57"/>
      <c r="DWL10" s="57"/>
      <c r="DWM10" s="57"/>
      <c r="DWN10" s="57"/>
      <c r="DWO10" s="57"/>
      <c r="DWP10" s="57"/>
      <c r="DWQ10" s="57"/>
      <c r="DWR10" s="57"/>
      <c r="DWS10" s="57"/>
      <c r="DWT10" s="57"/>
      <c r="DWU10" s="57"/>
      <c r="DWV10" s="57"/>
      <c r="DWW10" s="57"/>
      <c r="DWX10" s="57"/>
      <c r="DWY10" s="57"/>
      <c r="DWZ10" s="57"/>
      <c r="DXA10" s="57"/>
      <c r="DXB10" s="57"/>
      <c r="DXC10" s="57"/>
      <c r="DXD10" s="57"/>
      <c r="DXE10" s="57"/>
      <c r="DXF10" s="57"/>
      <c r="DXG10" s="57"/>
      <c r="DXH10" s="57"/>
      <c r="DXI10" s="57"/>
      <c r="DXJ10" s="57"/>
      <c r="DXK10" s="57"/>
      <c r="DXL10" s="57"/>
      <c r="DXM10" s="57"/>
      <c r="DXN10" s="57"/>
      <c r="DXO10" s="57"/>
      <c r="DXP10" s="57"/>
      <c r="DXQ10" s="57"/>
      <c r="DXR10" s="57"/>
      <c r="DXS10" s="57"/>
      <c r="DXT10" s="57"/>
      <c r="DXU10" s="57"/>
      <c r="DXV10" s="57"/>
      <c r="DXW10" s="57"/>
      <c r="DXX10" s="57"/>
      <c r="DXY10" s="57"/>
      <c r="DXZ10" s="57"/>
      <c r="DYA10" s="57"/>
      <c r="DYB10" s="57"/>
      <c r="DYC10" s="57"/>
      <c r="DYD10" s="57"/>
      <c r="DYE10" s="57"/>
      <c r="DYF10" s="57"/>
      <c r="DYG10" s="57"/>
      <c r="DYH10" s="57"/>
      <c r="DYI10" s="57"/>
      <c r="DYJ10" s="57"/>
      <c r="DYK10" s="57"/>
      <c r="DYL10" s="57"/>
      <c r="DYM10" s="57"/>
      <c r="DYN10" s="57"/>
      <c r="DYO10" s="57"/>
      <c r="DYP10" s="57"/>
      <c r="DYQ10" s="57"/>
      <c r="DYR10" s="57"/>
      <c r="DYS10" s="57"/>
      <c r="DYT10" s="57"/>
      <c r="DYU10" s="57"/>
      <c r="DYV10" s="57"/>
      <c r="DYW10" s="57"/>
      <c r="DYX10" s="57"/>
      <c r="DYY10" s="57"/>
      <c r="DYZ10" s="57"/>
      <c r="DZA10" s="57"/>
      <c r="DZB10" s="57"/>
      <c r="DZC10" s="57"/>
      <c r="DZD10" s="57"/>
      <c r="DZE10" s="57"/>
      <c r="DZF10" s="57"/>
      <c r="DZG10" s="57"/>
      <c r="DZH10" s="57"/>
      <c r="DZI10" s="57"/>
      <c r="DZJ10" s="57"/>
      <c r="DZK10" s="57"/>
      <c r="DZL10" s="57"/>
      <c r="DZM10" s="57"/>
      <c r="DZN10" s="57"/>
      <c r="DZO10" s="57"/>
      <c r="DZP10" s="57"/>
      <c r="DZQ10" s="57"/>
      <c r="DZR10" s="57"/>
      <c r="DZS10" s="57"/>
      <c r="DZT10" s="57"/>
      <c r="DZU10" s="57"/>
      <c r="DZV10" s="57"/>
      <c r="DZW10" s="57"/>
      <c r="DZX10" s="57"/>
      <c r="DZY10" s="57"/>
      <c r="DZZ10" s="57"/>
      <c r="EAA10" s="57"/>
      <c r="EAB10" s="57"/>
      <c r="EAC10" s="57"/>
      <c r="EAD10" s="57"/>
      <c r="EAE10" s="57"/>
      <c r="EAF10" s="57"/>
      <c r="EAG10" s="57"/>
      <c r="EAH10" s="57"/>
      <c r="EAI10" s="57"/>
      <c r="EAJ10" s="57"/>
      <c r="EAK10" s="57"/>
      <c r="EAL10" s="57"/>
      <c r="EAM10" s="57"/>
      <c r="EAN10" s="57"/>
      <c r="EAO10" s="57"/>
      <c r="EAP10" s="57"/>
      <c r="EAQ10" s="57"/>
      <c r="EAR10" s="57"/>
      <c r="EAS10" s="57"/>
      <c r="EAT10" s="57"/>
      <c r="EAU10" s="57"/>
      <c r="EAV10" s="57"/>
      <c r="EAW10" s="57"/>
      <c r="EAX10" s="57"/>
      <c r="EAY10" s="57"/>
      <c r="EAZ10" s="57"/>
      <c r="EBA10" s="57"/>
      <c r="EBB10" s="57"/>
      <c r="EBC10" s="57"/>
      <c r="EBD10" s="57"/>
      <c r="EBE10" s="57"/>
      <c r="EBF10" s="57"/>
      <c r="EBG10" s="57"/>
      <c r="EBH10" s="57"/>
      <c r="EBI10" s="57"/>
      <c r="EBJ10" s="57"/>
      <c r="EBK10" s="57"/>
      <c r="EBL10" s="57"/>
      <c r="EBM10" s="57"/>
      <c r="EBN10" s="57"/>
      <c r="EBO10" s="57"/>
      <c r="EBP10" s="57"/>
      <c r="EBQ10" s="57"/>
      <c r="EBR10" s="57"/>
      <c r="EBS10" s="57"/>
      <c r="EBT10" s="57"/>
      <c r="EBU10" s="57"/>
      <c r="EBV10" s="57"/>
      <c r="EBW10" s="57"/>
      <c r="EBX10" s="57"/>
      <c r="EBY10" s="57"/>
      <c r="EBZ10" s="57"/>
      <c r="ECA10" s="57"/>
      <c r="ECB10" s="57"/>
      <c r="ECC10" s="57"/>
      <c r="ECD10" s="57"/>
      <c r="ECE10" s="57"/>
      <c r="ECF10" s="57"/>
      <c r="ECG10" s="57"/>
      <c r="ECH10" s="57"/>
      <c r="ECI10" s="57"/>
      <c r="ECJ10" s="57"/>
      <c r="ECK10" s="57"/>
      <c r="ECL10" s="57"/>
      <c r="ECM10" s="57"/>
      <c r="ECN10" s="57"/>
      <c r="ECO10" s="57"/>
      <c r="ECP10" s="57"/>
      <c r="ECQ10" s="57"/>
      <c r="ECR10" s="57"/>
      <c r="ECS10" s="57"/>
      <c r="ECT10" s="57"/>
      <c r="ECU10" s="57"/>
      <c r="ECV10" s="57"/>
      <c r="ECW10" s="57"/>
      <c r="ECX10" s="57"/>
      <c r="ECY10" s="57"/>
      <c r="ECZ10" s="57"/>
      <c r="EDA10" s="57"/>
      <c r="EDB10" s="57"/>
      <c r="EDC10" s="57"/>
      <c r="EDD10" s="57"/>
      <c r="EDE10" s="57"/>
      <c r="EDF10" s="57"/>
      <c r="EDG10" s="57"/>
      <c r="EDH10" s="57"/>
      <c r="EDI10" s="57"/>
      <c r="EDJ10" s="57"/>
      <c r="EDK10" s="57"/>
      <c r="EDL10" s="57"/>
      <c r="EDM10" s="57"/>
      <c r="EDN10" s="57"/>
      <c r="EDO10" s="57"/>
      <c r="EDP10" s="57"/>
      <c r="EDQ10" s="57"/>
      <c r="EDR10" s="57"/>
      <c r="EDS10" s="57"/>
      <c r="EDT10" s="57"/>
      <c r="EDU10" s="57"/>
      <c r="EDV10" s="57"/>
      <c r="EDW10" s="57"/>
      <c r="EDX10" s="57"/>
      <c r="EDY10" s="57"/>
      <c r="EDZ10" s="57"/>
      <c r="EEA10" s="57"/>
      <c r="EEB10" s="57"/>
      <c r="EEC10" s="57"/>
      <c r="EED10" s="57"/>
      <c r="EEE10" s="57"/>
      <c r="EEF10" s="57"/>
      <c r="EEG10" s="57"/>
      <c r="EEH10" s="57"/>
      <c r="EEI10" s="57"/>
      <c r="EEJ10" s="57"/>
      <c r="EEK10" s="57"/>
      <c r="EEL10" s="57"/>
      <c r="EEM10" s="57"/>
      <c r="EEN10" s="57"/>
      <c r="EEO10" s="57"/>
      <c r="EEP10" s="57"/>
      <c r="EEQ10" s="57"/>
      <c r="EER10" s="57"/>
      <c r="EES10" s="57"/>
      <c r="EET10" s="57"/>
      <c r="EEU10" s="57"/>
      <c r="EEV10" s="57"/>
      <c r="EEW10" s="57"/>
      <c r="EEX10" s="57"/>
      <c r="EEY10" s="57"/>
      <c r="EEZ10" s="57"/>
      <c r="EFA10" s="57"/>
      <c r="EFB10" s="57"/>
      <c r="EFC10" s="57"/>
      <c r="EFD10" s="57"/>
      <c r="EFE10" s="57"/>
      <c r="EFF10" s="57"/>
      <c r="EFG10" s="57"/>
      <c r="EFH10" s="57"/>
      <c r="EFI10" s="57"/>
      <c r="EFJ10" s="57"/>
      <c r="EFK10" s="57"/>
      <c r="EFL10" s="57"/>
      <c r="EFM10" s="57"/>
      <c r="EFN10" s="57"/>
      <c r="EFO10" s="57"/>
      <c r="EFP10" s="57"/>
      <c r="EFQ10" s="57"/>
      <c r="EFR10" s="57"/>
      <c r="EFS10" s="57"/>
      <c r="EFT10" s="57"/>
      <c r="EFU10" s="57"/>
      <c r="EFV10" s="57"/>
      <c r="EFW10" s="57"/>
      <c r="EFX10" s="57"/>
      <c r="EFY10" s="57"/>
      <c r="EFZ10" s="57"/>
      <c r="EGA10" s="57"/>
      <c r="EGB10" s="57"/>
      <c r="EGC10" s="57"/>
      <c r="EGD10" s="57"/>
      <c r="EGE10" s="57"/>
      <c r="EGF10" s="57"/>
      <c r="EGG10" s="57"/>
      <c r="EGH10" s="57"/>
      <c r="EGI10" s="57"/>
      <c r="EGJ10" s="57"/>
      <c r="EGK10" s="57"/>
      <c r="EGL10" s="57"/>
      <c r="EGM10" s="57"/>
      <c r="EGN10" s="57"/>
      <c r="EGO10" s="57"/>
      <c r="EGP10" s="57"/>
      <c r="EGQ10" s="57"/>
      <c r="EGR10" s="57"/>
      <c r="EGS10" s="57"/>
      <c r="EGT10" s="57"/>
      <c r="EGU10" s="57"/>
      <c r="EGV10" s="57"/>
      <c r="EGW10" s="57"/>
      <c r="EGX10" s="57"/>
      <c r="EGY10" s="57"/>
      <c r="EGZ10" s="57"/>
      <c r="EHA10" s="57"/>
      <c r="EHB10" s="57"/>
      <c r="EHC10" s="57"/>
      <c r="EHD10" s="57"/>
      <c r="EHE10" s="57"/>
      <c r="EHF10" s="57"/>
      <c r="EHG10" s="57"/>
      <c r="EHH10" s="57"/>
      <c r="EHI10" s="57"/>
      <c r="EHJ10" s="57"/>
      <c r="EHK10" s="57"/>
      <c r="EHL10" s="57"/>
      <c r="EHM10" s="57"/>
      <c r="EHN10" s="57"/>
      <c r="EHO10" s="57"/>
      <c r="EHP10" s="57"/>
      <c r="EHQ10" s="57"/>
      <c r="EHR10" s="57"/>
      <c r="EHS10" s="57"/>
      <c r="EHT10" s="57"/>
      <c r="EHU10" s="57"/>
      <c r="EHV10" s="57"/>
      <c r="EHW10" s="57"/>
      <c r="EHX10" s="57"/>
      <c r="EHY10" s="57"/>
      <c r="EHZ10" s="57"/>
      <c r="EIA10" s="57"/>
      <c r="EIB10" s="57"/>
      <c r="EIC10" s="57"/>
      <c r="EID10" s="57"/>
      <c r="EIE10" s="57"/>
      <c r="EIF10" s="57"/>
      <c r="EIG10" s="57"/>
      <c r="EIH10" s="57"/>
      <c r="EII10" s="57"/>
      <c r="EIJ10" s="57"/>
      <c r="EIK10" s="57"/>
      <c r="EIL10" s="57"/>
      <c r="EIM10" s="57"/>
      <c r="EIN10" s="57"/>
      <c r="EIO10" s="57"/>
      <c r="EIP10" s="57"/>
      <c r="EIQ10" s="57"/>
      <c r="EIR10" s="57"/>
      <c r="EIS10" s="57"/>
      <c r="EIT10" s="57"/>
      <c r="EIU10" s="57"/>
      <c r="EIV10" s="57"/>
      <c r="EIW10" s="57"/>
      <c r="EIX10" s="57"/>
      <c r="EIY10" s="57"/>
      <c r="EIZ10" s="57"/>
      <c r="EJA10" s="57"/>
      <c r="EJB10" s="57"/>
      <c r="EJC10" s="57"/>
      <c r="EJD10" s="57"/>
      <c r="EJE10" s="57"/>
      <c r="EJF10" s="57"/>
      <c r="EJG10" s="57"/>
      <c r="EJH10" s="57"/>
      <c r="EJI10" s="57"/>
      <c r="EJJ10" s="57"/>
      <c r="EJK10" s="57"/>
      <c r="EJL10" s="57"/>
      <c r="EJM10" s="57"/>
      <c r="EJN10" s="57"/>
      <c r="EJO10" s="57"/>
      <c r="EJP10" s="57"/>
      <c r="EJQ10" s="57"/>
      <c r="EJR10" s="57"/>
      <c r="EJS10" s="57"/>
      <c r="EJT10" s="57"/>
      <c r="EJU10" s="57"/>
      <c r="EJV10" s="57"/>
      <c r="EJW10" s="57"/>
      <c r="EJX10" s="57"/>
      <c r="EJY10" s="57"/>
      <c r="EJZ10" s="57"/>
      <c r="EKA10" s="57"/>
      <c r="EKB10" s="57"/>
      <c r="EKC10" s="57"/>
      <c r="EKD10" s="57"/>
      <c r="EKE10" s="57"/>
      <c r="EKF10" s="57"/>
      <c r="EKG10" s="57"/>
      <c r="EKH10" s="57"/>
      <c r="EKI10" s="57"/>
      <c r="EKJ10" s="57"/>
      <c r="EKK10" s="57"/>
      <c r="EKL10" s="57"/>
      <c r="EKM10" s="57"/>
      <c r="EKN10" s="57"/>
      <c r="EKO10" s="57"/>
      <c r="EKP10" s="57"/>
      <c r="EKQ10" s="57"/>
      <c r="EKR10" s="57"/>
      <c r="EKS10" s="57"/>
      <c r="EKT10" s="57"/>
      <c r="EKU10" s="57"/>
      <c r="EKV10" s="57"/>
      <c r="EKW10" s="57"/>
      <c r="EKX10" s="57"/>
      <c r="EKY10" s="57"/>
      <c r="EKZ10" s="57"/>
      <c r="ELA10" s="57"/>
      <c r="ELB10" s="57"/>
      <c r="ELC10" s="57"/>
      <c r="ELD10" s="57"/>
      <c r="ELE10" s="57"/>
      <c r="ELF10" s="57"/>
      <c r="ELG10" s="57"/>
      <c r="ELH10" s="57"/>
      <c r="ELI10" s="57"/>
      <c r="ELJ10" s="57"/>
      <c r="ELK10" s="57"/>
      <c r="ELL10" s="57"/>
      <c r="ELM10" s="57"/>
      <c r="ELN10" s="57"/>
      <c r="ELO10" s="57"/>
      <c r="ELP10" s="57"/>
      <c r="ELQ10" s="57"/>
      <c r="ELR10" s="57"/>
      <c r="ELS10" s="57"/>
      <c r="ELT10" s="57"/>
      <c r="ELU10" s="57"/>
      <c r="ELV10" s="57"/>
      <c r="ELW10" s="57"/>
      <c r="ELX10" s="57"/>
      <c r="ELY10" s="57"/>
      <c r="ELZ10" s="57"/>
      <c r="EMA10" s="57"/>
      <c r="EMB10" s="57"/>
      <c r="EMC10" s="57"/>
      <c r="EMD10" s="57"/>
      <c r="EME10" s="57"/>
      <c r="EMF10" s="57"/>
      <c r="EMG10" s="57"/>
      <c r="EMH10" s="57"/>
      <c r="EMI10" s="57"/>
      <c r="EMJ10" s="57"/>
      <c r="EMK10" s="57"/>
      <c r="EML10" s="57"/>
      <c r="EMM10" s="57"/>
      <c r="EMN10" s="57"/>
      <c r="EMO10" s="57"/>
      <c r="EMP10" s="57"/>
      <c r="EMQ10" s="57"/>
      <c r="EMR10" s="57"/>
      <c r="EMS10" s="57"/>
      <c r="EMT10" s="57"/>
      <c r="EMU10" s="57"/>
      <c r="EMV10" s="57"/>
      <c r="EMW10" s="57"/>
      <c r="EMX10" s="57"/>
      <c r="EMY10" s="57"/>
      <c r="EMZ10" s="57"/>
      <c r="ENA10" s="57"/>
      <c r="ENB10" s="57"/>
      <c r="ENC10" s="57"/>
      <c r="END10" s="57"/>
      <c r="ENE10" s="57"/>
      <c r="ENF10" s="57"/>
      <c r="ENG10" s="57"/>
      <c r="ENH10" s="57"/>
      <c r="ENI10" s="57"/>
      <c r="ENJ10" s="57"/>
      <c r="ENK10" s="57"/>
      <c r="ENL10" s="57"/>
      <c r="ENM10" s="57"/>
      <c r="ENN10" s="57"/>
      <c r="ENO10" s="57"/>
      <c r="ENP10" s="57"/>
      <c r="ENQ10" s="57"/>
      <c r="ENR10" s="57"/>
      <c r="ENS10" s="57"/>
      <c r="ENT10" s="57"/>
      <c r="ENU10" s="57"/>
      <c r="ENV10" s="57"/>
      <c r="ENW10" s="57"/>
      <c r="ENX10" s="57"/>
      <c r="ENY10" s="57"/>
      <c r="ENZ10" s="57"/>
      <c r="EOA10" s="57"/>
      <c r="EOB10" s="57"/>
      <c r="EOC10" s="57"/>
      <c r="EOD10" s="57"/>
      <c r="EOE10" s="57"/>
      <c r="EOF10" s="57"/>
      <c r="EOG10" s="57"/>
      <c r="EOH10" s="57"/>
      <c r="EOI10" s="57"/>
      <c r="EOJ10" s="57"/>
      <c r="EOK10" s="57"/>
      <c r="EOL10" s="57"/>
      <c r="EOM10" s="57"/>
      <c r="EON10" s="57"/>
      <c r="EOO10" s="57"/>
      <c r="EOP10" s="57"/>
      <c r="EOQ10" s="57"/>
      <c r="EOR10" s="57"/>
      <c r="EOS10" s="57"/>
      <c r="EOT10" s="57"/>
      <c r="EOU10" s="57"/>
      <c r="EOV10" s="57"/>
      <c r="EOW10" s="57"/>
      <c r="EOX10" s="57"/>
      <c r="EOY10" s="57"/>
      <c r="EOZ10" s="57"/>
      <c r="EPA10" s="57"/>
      <c r="EPB10" s="57"/>
      <c r="EPC10" s="57"/>
      <c r="EPD10" s="57"/>
      <c r="EPE10" s="57"/>
      <c r="EPF10" s="57"/>
      <c r="EPG10" s="57"/>
      <c r="EPH10" s="57"/>
      <c r="EPI10" s="57"/>
      <c r="EPJ10" s="57"/>
      <c r="EPK10" s="57"/>
      <c r="EPL10" s="57"/>
      <c r="EPM10" s="57"/>
      <c r="EPN10" s="57"/>
      <c r="EPO10" s="57"/>
      <c r="EPP10" s="57"/>
      <c r="EPQ10" s="57"/>
      <c r="EPR10" s="57"/>
      <c r="EPS10" s="57"/>
      <c r="EPT10" s="57"/>
      <c r="EPU10" s="57"/>
      <c r="EPV10" s="57"/>
      <c r="EPW10" s="57"/>
      <c r="EPX10" s="57"/>
      <c r="EPY10" s="57"/>
      <c r="EPZ10" s="57"/>
      <c r="EQA10" s="57"/>
      <c r="EQB10" s="57"/>
      <c r="EQC10" s="57"/>
      <c r="EQD10" s="57"/>
      <c r="EQE10" s="57"/>
      <c r="EQF10" s="57"/>
      <c r="EQG10" s="57"/>
      <c r="EQH10" s="57"/>
      <c r="EQI10" s="57"/>
      <c r="EQJ10" s="57"/>
      <c r="EQK10" s="57"/>
      <c r="EQL10" s="57"/>
      <c r="EQM10" s="57"/>
      <c r="EQN10" s="57"/>
      <c r="EQO10" s="57"/>
      <c r="EQP10" s="57"/>
      <c r="EQQ10" s="57"/>
      <c r="EQR10" s="57"/>
      <c r="EQS10" s="57"/>
      <c r="EQT10" s="57"/>
      <c r="EQU10" s="57"/>
      <c r="EQV10" s="57"/>
      <c r="EQW10" s="57"/>
      <c r="EQX10" s="57"/>
      <c r="EQY10" s="57"/>
      <c r="EQZ10" s="57"/>
      <c r="ERA10" s="57"/>
      <c r="ERB10" s="57"/>
      <c r="ERC10" s="57"/>
      <c r="ERD10" s="57"/>
      <c r="ERE10" s="57"/>
      <c r="ERF10" s="57"/>
      <c r="ERG10" s="57"/>
      <c r="ERH10" s="57"/>
      <c r="ERI10" s="57"/>
      <c r="ERJ10" s="57"/>
      <c r="ERK10" s="57"/>
      <c r="ERL10" s="57"/>
      <c r="ERM10" s="57"/>
      <c r="ERN10" s="57"/>
      <c r="ERO10" s="57"/>
      <c r="ERP10" s="57"/>
      <c r="ERQ10" s="57"/>
      <c r="ERR10" s="57"/>
      <c r="ERS10" s="57"/>
      <c r="ERT10" s="57"/>
      <c r="ERU10" s="57"/>
      <c r="ERV10" s="57"/>
      <c r="ERW10" s="57"/>
      <c r="ERX10" s="57"/>
      <c r="ERY10" s="57"/>
      <c r="ERZ10" s="57"/>
      <c r="ESA10" s="57"/>
      <c r="ESB10" s="57"/>
      <c r="ESC10" s="57"/>
      <c r="ESD10" s="57"/>
      <c r="ESE10" s="57"/>
      <c r="ESF10" s="57"/>
      <c r="ESG10" s="57"/>
      <c r="ESH10" s="57"/>
      <c r="ESI10" s="57"/>
      <c r="ESJ10" s="57"/>
      <c r="ESK10" s="57"/>
      <c r="ESL10" s="57"/>
      <c r="ESM10" s="57"/>
      <c r="ESN10" s="57"/>
      <c r="ESO10" s="57"/>
      <c r="ESP10" s="57"/>
      <c r="ESQ10" s="57"/>
      <c r="ESR10" s="57"/>
      <c r="ESS10" s="57"/>
      <c r="EST10" s="57"/>
      <c r="ESU10" s="57"/>
      <c r="ESV10" s="57"/>
      <c r="ESW10" s="57"/>
      <c r="ESX10" s="57"/>
      <c r="ESY10" s="57"/>
      <c r="ESZ10" s="57"/>
      <c r="ETA10" s="57"/>
      <c r="ETB10" s="57"/>
      <c r="ETC10" s="57"/>
      <c r="ETD10" s="57"/>
      <c r="ETE10" s="57"/>
      <c r="ETF10" s="57"/>
      <c r="ETG10" s="57"/>
      <c r="ETH10" s="57"/>
      <c r="ETI10" s="57"/>
      <c r="ETJ10" s="57"/>
      <c r="ETK10" s="57"/>
      <c r="ETL10" s="57"/>
      <c r="ETM10" s="57"/>
      <c r="ETN10" s="57"/>
      <c r="ETO10" s="57"/>
      <c r="ETP10" s="57"/>
      <c r="ETQ10" s="57"/>
      <c r="ETR10" s="57"/>
      <c r="ETS10" s="57"/>
      <c r="ETT10" s="57"/>
      <c r="ETU10" s="57"/>
      <c r="ETV10" s="57"/>
      <c r="ETW10" s="57"/>
      <c r="ETX10" s="57"/>
      <c r="ETY10" s="57"/>
      <c r="ETZ10" s="57"/>
      <c r="EUA10" s="57"/>
      <c r="EUB10" s="57"/>
      <c r="EUC10" s="57"/>
      <c r="EUD10" s="57"/>
      <c r="EUE10" s="57"/>
      <c r="EUF10" s="57"/>
      <c r="EUG10" s="57"/>
      <c r="EUH10" s="57"/>
      <c r="EUI10" s="57"/>
      <c r="EUJ10" s="57"/>
      <c r="EUK10" s="57"/>
      <c r="EUL10" s="57"/>
      <c r="EUM10" s="57"/>
      <c r="EUN10" s="57"/>
      <c r="EUO10" s="57"/>
      <c r="EUP10" s="57"/>
      <c r="EUQ10" s="57"/>
      <c r="EUR10" s="57"/>
      <c r="EUS10" s="57"/>
      <c r="EUT10" s="57"/>
      <c r="EUU10" s="57"/>
      <c r="EUV10" s="57"/>
      <c r="EUW10" s="57"/>
      <c r="EUX10" s="57"/>
      <c r="EUY10" s="57"/>
      <c r="EUZ10" s="57"/>
      <c r="EVA10" s="57"/>
      <c r="EVB10" s="57"/>
      <c r="EVC10" s="57"/>
      <c r="EVD10" s="57"/>
      <c r="EVE10" s="57"/>
      <c r="EVF10" s="57"/>
      <c r="EVG10" s="57"/>
      <c r="EVH10" s="57"/>
      <c r="EVI10" s="57"/>
      <c r="EVJ10" s="57"/>
      <c r="EVK10" s="57"/>
      <c r="EVL10" s="57"/>
      <c r="EVM10" s="57"/>
      <c r="EVN10" s="57"/>
      <c r="EVO10" s="57"/>
      <c r="EVP10" s="57"/>
      <c r="EVQ10" s="57"/>
      <c r="EVR10" s="57"/>
      <c r="EVS10" s="57"/>
      <c r="EVT10" s="57"/>
      <c r="EVU10" s="57"/>
      <c r="EVV10" s="57"/>
      <c r="EVW10" s="57"/>
      <c r="EVX10" s="57"/>
      <c r="EVY10" s="57"/>
      <c r="EVZ10" s="57"/>
      <c r="EWA10" s="57"/>
      <c r="EWB10" s="57"/>
      <c r="EWC10" s="57"/>
      <c r="EWD10" s="57"/>
      <c r="EWE10" s="57"/>
      <c r="EWF10" s="57"/>
      <c r="EWG10" s="57"/>
      <c r="EWH10" s="57"/>
      <c r="EWI10" s="57"/>
      <c r="EWJ10" s="57"/>
      <c r="EWK10" s="57"/>
      <c r="EWL10" s="57"/>
      <c r="EWM10" s="57"/>
      <c r="EWN10" s="57"/>
      <c r="EWO10" s="57"/>
      <c r="EWP10" s="57"/>
      <c r="EWQ10" s="57"/>
      <c r="EWR10" s="57"/>
      <c r="EWS10" s="57"/>
      <c r="EWT10" s="57"/>
      <c r="EWU10" s="57"/>
      <c r="EWV10" s="57"/>
      <c r="EWW10" s="57"/>
      <c r="EWX10" s="57"/>
      <c r="EWY10" s="57"/>
      <c r="EWZ10" s="57"/>
      <c r="EXA10" s="57"/>
      <c r="EXB10" s="57"/>
      <c r="EXC10" s="57"/>
      <c r="EXD10" s="57"/>
      <c r="EXE10" s="57"/>
      <c r="EXF10" s="57"/>
      <c r="EXG10" s="57"/>
      <c r="EXH10" s="57"/>
      <c r="EXI10" s="57"/>
      <c r="EXJ10" s="57"/>
      <c r="EXK10" s="57"/>
      <c r="EXL10" s="57"/>
      <c r="EXM10" s="57"/>
      <c r="EXN10" s="57"/>
      <c r="EXO10" s="57"/>
      <c r="EXP10" s="57"/>
      <c r="EXQ10" s="57"/>
      <c r="EXR10" s="57"/>
      <c r="EXS10" s="57"/>
      <c r="EXT10" s="57"/>
      <c r="EXU10" s="57"/>
      <c r="EXV10" s="57"/>
      <c r="EXW10" s="57"/>
      <c r="EXX10" s="57"/>
      <c r="EXY10" s="57"/>
      <c r="EXZ10" s="57"/>
      <c r="EYA10" s="57"/>
      <c r="EYB10" s="57"/>
      <c r="EYC10" s="57"/>
      <c r="EYD10" s="57"/>
      <c r="EYE10" s="57"/>
      <c r="EYF10" s="57"/>
      <c r="EYG10" s="57"/>
      <c r="EYH10" s="57"/>
      <c r="EYI10" s="57"/>
      <c r="EYJ10" s="57"/>
      <c r="EYK10" s="57"/>
      <c r="EYL10" s="57"/>
      <c r="EYM10" s="57"/>
      <c r="EYN10" s="57"/>
      <c r="EYO10" s="57"/>
      <c r="EYP10" s="57"/>
      <c r="EYQ10" s="57"/>
      <c r="EYR10" s="57"/>
      <c r="EYS10" s="57"/>
      <c r="EYT10" s="57"/>
      <c r="EYU10" s="57"/>
      <c r="EYV10" s="57"/>
      <c r="EYW10" s="57"/>
      <c r="EYX10" s="57"/>
      <c r="EYY10" s="57"/>
      <c r="EYZ10" s="57"/>
      <c r="EZA10" s="57"/>
      <c r="EZB10" s="57"/>
      <c r="EZC10" s="57"/>
      <c r="EZD10" s="57"/>
      <c r="EZE10" s="57"/>
      <c r="EZF10" s="57"/>
      <c r="EZG10" s="57"/>
      <c r="EZH10" s="57"/>
      <c r="EZI10" s="57"/>
      <c r="EZJ10" s="57"/>
      <c r="EZK10" s="57"/>
      <c r="EZL10" s="57"/>
      <c r="EZM10" s="57"/>
      <c r="EZN10" s="57"/>
      <c r="EZO10" s="57"/>
      <c r="EZP10" s="57"/>
      <c r="EZQ10" s="57"/>
      <c r="EZR10" s="57"/>
      <c r="EZS10" s="57"/>
      <c r="EZT10" s="57"/>
      <c r="EZU10" s="57"/>
      <c r="EZV10" s="57"/>
      <c r="EZW10" s="57"/>
      <c r="EZX10" s="57"/>
      <c r="EZY10" s="57"/>
      <c r="EZZ10" s="57"/>
      <c r="FAA10" s="57"/>
      <c r="FAB10" s="57"/>
      <c r="FAC10" s="57"/>
      <c r="FAD10" s="57"/>
      <c r="FAE10" s="57"/>
      <c r="FAF10" s="57"/>
      <c r="FAG10" s="57"/>
      <c r="FAH10" s="57"/>
      <c r="FAI10" s="57"/>
      <c r="FAJ10" s="57"/>
      <c r="FAK10" s="57"/>
      <c r="FAL10" s="57"/>
      <c r="FAM10" s="57"/>
      <c r="FAN10" s="57"/>
      <c r="FAO10" s="57"/>
      <c r="FAP10" s="57"/>
      <c r="FAQ10" s="57"/>
      <c r="FAR10" s="57"/>
      <c r="FAS10" s="57"/>
      <c r="FAT10" s="57"/>
      <c r="FAU10" s="57"/>
      <c r="FAV10" s="57"/>
      <c r="FAW10" s="57"/>
      <c r="FAX10" s="57"/>
      <c r="FAY10" s="57"/>
      <c r="FAZ10" s="57"/>
      <c r="FBA10" s="57"/>
      <c r="FBB10" s="57"/>
      <c r="FBC10" s="57"/>
      <c r="FBD10" s="57"/>
      <c r="FBE10" s="57"/>
      <c r="FBF10" s="57"/>
      <c r="FBG10" s="57"/>
      <c r="FBH10" s="57"/>
      <c r="FBI10" s="57"/>
      <c r="FBJ10" s="57"/>
      <c r="FBK10" s="57"/>
      <c r="FBL10" s="57"/>
      <c r="FBM10" s="57"/>
      <c r="FBN10" s="57"/>
      <c r="FBO10" s="57"/>
      <c r="FBP10" s="57"/>
      <c r="FBQ10" s="57"/>
      <c r="FBR10" s="57"/>
      <c r="FBS10" s="57"/>
      <c r="FBT10" s="57"/>
      <c r="FBU10" s="57"/>
      <c r="FBV10" s="57"/>
      <c r="FBW10" s="57"/>
      <c r="FBX10" s="57"/>
      <c r="FBY10" s="57"/>
      <c r="FBZ10" s="57"/>
      <c r="FCA10" s="57"/>
      <c r="FCB10" s="57"/>
      <c r="FCC10" s="57"/>
      <c r="FCD10" s="57"/>
      <c r="FCE10" s="57"/>
      <c r="FCF10" s="57"/>
      <c r="FCG10" s="57"/>
      <c r="FCH10" s="57"/>
      <c r="FCI10" s="57"/>
      <c r="FCJ10" s="57"/>
      <c r="FCK10" s="57"/>
      <c r="FCL10" s="57"/>
      <c r="FCM10" s="57"/>
      <c r="FCN10" s="57"/>
      <c r="FCO10" s="57"/>
      <c r="FCP10" s="57"/>
      <c r="FCQ10" s="57"/>
      <c r="FCR10" s="57"/>
      <c r="FCS10" s="57"/>
      <c r="FCT10" s="57"/>
      <c r="FCU10" s="57"/>
      <c r="FCV10" s="57"/>
      <c r="FCW10" s="57"/>
      <c r="FCX10" s="57"/>
      <c r="FCY10" s="57"/>
      <c r="FCZ10" s="57"/>
      <c r="FDA10" s="57"/>
      <c r="FDB10" s="57"/>
      <c r="FDC10" s="57"/>
      <c r="FDD10" s="57"/>
      <c r="FDE10" s="57"/>
      <c r="FDF10" s="57"/>
      <c r="FDG10" s="57"/>
      <c r="FDH10" s="57"/>
      <c r="FDI10" s="57"/>
      <c r="FDJ10" s="57"/>
      <c r="FDK10" s="57"/>
      <c r="FDL10" s="57"/>
      <c r="FDM10" s="57"/>
      <c r="FDN10" s="57"/>
      <c r="FDO10" s="57"/>
      <c r="FDP10" s="57"/>
      <c r="FDQ10" s="57"/>
      <c r="FDR10" s="57"/>
      <c r="FDS10" s="57"/>
      <c r="FDT10" s="57"/>
      <c r="FDU10" s="57"/>
      <c r="FDV10" s="57"/>
      <c r="FDW10" s="57"/>
      <c r="FDX10" s="57"/>
      <c r="FDY10" s="57"/>
      <c r="FDZ10" s="57"/>
      <c r="FEA10" s="57"/>
      <c r="FEB10" s="57"/>
      <c r="FEC10" s="57"/>
      <c r="FED10" s="57"/>
      <c r="FEE10" s="57"/>
      <c r="FEF10" s="57"/>
      <c r="FEG10" s="57"/>
      <c r="FEH10" s="57"/>
      <c r="FEI10" s="57"/>
      <c r="FEJ10" s="57"/>
      <c r="FEK10" s="57"/>
      <c r="FEL10" s="57"/>
      <c r="FEM10" s="57"/>
      <c r="FEN10" s="57"/>
      <c r="FEO10" s="57"/>
      <c r="FEP10" s="57"/>
      <c r="FEQ10" s="57"/>
      <c r="FER10" s="57"/>
      <c r="FES10" s="57"/>
      <c r="FET10" s="57"/>
      <c r="FEU10" s="57"/>
      <c r="FEV10" s="57"/>
      <c r="FEW10" s="57"/>
      <c r="FEX10" s="57"/>
      <c r="FEY10" s="57"/>
      <c r="FEZ10" s="57"/>
      <c r="FFA10" s="57"/>
      <c r="FFB10" s="57"/>
      <c r="FFC10" s="57"/>
      <c r="FFD10" s="57"/>
      <c r="FFE10" s="57"/>
      <c r="FFF10" s="57"/>
      <c r="FFG10" s="57"/>
      <c r="FFH10" s="57"/>
      <c r="FFI10" s="57"/>
      <c r="FFJ10" s="57"/>
      <c r="FFK10" s="57"/>
      <c r="FFL10" s="57"/>
      <c r="FFM10" s="57"/>
      <c r="FFN10" s="57"/>
      <c r="FFO10" s="57"/>
      <c r="FFP10" s="57"/>
      <c r="FFQ10" s="57"/>
      <c r="FFR10" s="57"/>
      <c r="FFS10" s="57"/>
      <c r="FFT10" s="57"/>
      <c r="FFU10" s="57"/>
      <c r="FFV10" s="57"/>
      <c r="FFW10" s="57"/>
      <c r="FFX10" s="57"/>
      <c r="FFY10" s="57"/>
      <c r="FFZ10" s="57"/>
      <c r="FGA10" s="57"/>
      <c r="FGB10" s="57"/>
      <c r="FGC10" s="57"/>
      <c r="FGD10" s="57"/>
      <c r="FGE10" s="57"/>
      <c r="FGF10" s="57"/>
      <c r="FGG10" s="57"/>
      <c r="FGH10" s="57"/>
      <c r="FGI10" s="57"/>
      <c r="FGJ10" s="57"/>
      <c r="FGK10" s="57"/>
      <c r="FGL10" s="57"/>
      <c r="FGM10" s="57"/>
      <c r="FGN10" s="57"/>
      <c r="FGO10" s="57"/>
      <c r="FGP10" s="57"/>
      <c r="FGQ10" s="57"/>
      <c r="FGR10" s="57"/>
      <c r="FGS10" s="57"/>
      <c r="FGT10" s="57"/>
      <c r="FGU10" s="57"/>
      <c r="FGV10" s="57"/>
      <c r="FGW10" s="57"/>
      <c r="FGX10" s="57"/>
      <c r="FGY10" s="57"/>
      <c r="FGZ10" s="57"/>
      <c r="FHA10" s="57"/>
      <c r="FHB10" s="57"/>
      <c r="FHC10" s="57"/>
      <c r="FHD10" s="57"/>
      <c r="FHE10" s="57"/>
      <c r="FHF10" s="57"/>
      <c r="FHG10" s="57"/>
      <c r="FHH10" s="57"/>
      <c r="FHI10" s="57"/>
      <c r="FHJ10" s="57"/>
      <c r="FHK10" s="57"/>
      <c r="FHL10" s="57"/>
      <c r="FHM10" s="57"/>
      <c r="FHN10" s="57"/>
      <c r="FHO10" s="57"/>
      <c r="FHP10" s="57"/>
      <c r="FHQ10" s="57"/>
      <c r="FHR10" s="57"/>
      <c r="FHS10" s="57"/>
      <c r="FHT10" s="57"/>
      <c r="FHU10" s="57"/>
      <c r="FHV10" s="57"/>
      <c r="FHW10" s="57"/>
      <c r="FHX10" s="57"/>
      <c r="FHY10" s="57"/>
      <c r="FHZ10" s="57"/>
      <c r="FIA10" s="57"/>
      <c r="FIB10" s="57"/>
      <c r="FIC10" s="57"/>
      <c r="FID10" s="57"/>
      <c r="FIE10" s="57"/>
      <c r="FIF10" s="57"/>
      <c r="FIG10" s="57"/>
      <c r="FIH10" s="57"/>
      <c r="FII10" s="57"/>
      <c r="FIJ10" s="57"/>
      <c r="FIK10" s="57"/>
      <c r="FIL10" s="57"/>
      <c r="FIM10" s="57"/>
      <c r="FIN10" s="57"/>
      <c r="FIO10" s="57"/>
      <c r="FIP10" s="57"/>
      <c r="FIQ10" s="57"/>
      <c r="FIR10" s="57"/>
      <c r="FIS10" s="57"/>
      <c r="FIT10" s="57"/>
      <c r="FIU10" s="57"/>
      <c r="FIV10" s="57"/>
      <c r="FIW10" s="57"/>
      <c r="FIX10" s="57"/>
      <c r="FIY10" s="57"/>
      <c r="FIZ10" s="57"/>
      <c r="FJA10" s="57"/>
      <c r="FJB10" s="57"/>
      <c r="FJC10" s="57"/>
      <c r="FJD10" s="57"/>
      <c r="FJE10" s="57"/>
      <c r="FJF10" s="57"/>
      <c r="FJG10" s="57"/>
      <c r="FJH10" s="57"/>
      <c r="FJI10" s="57"/>
      <c r="FJJ10" s="57"/>
      <c r="FJK10" s="57"/>
      <c r="FJL10" s="57"/>
      <c r="FJM10" s="57"/>
      <c r="FJN10" s="57"/>
      <c r="FJO10" s="57"/>
      <c r="FJP10" s="57"/>
      <c r="FJQ10" s="57"/>
      <c r="FJR10" s="57"/>
      <c r="FJS10" s="57"/>
      <c r="FJT10" s="57"/>
      <c r="FJU10" s="57"/>
      <c r="FJV10" s="57"/>
      <c r="FJW10" s="57"/>
      <c r="FJX10" s="57"/>
      <c r="FJY10" s="57"/>
      <c r="FJZ10" s="57"/>
      <c r="FKA10" s="57"/>
      <c r="FKB10" s="57"/>
      <c r="FKC10" s="57"/>
      <c r="FKD10" s="57"/>
      <c r="FKE10" s="57"/>
      <c r="FKF10" s="57"/>
      <c r="FKG10" s="57"/>
      <c r="FKH10" s="57"/>
      <c r="FKI10" s="57"/>
      <c r="FKJ10" s="57"/>
      <c r="FKK10" s="57"/>
      <c r="FKL10" s="57"/>
      <c r="FKM10" s="57"/>
      <c r="FKN10" s="57"/>
      <c r="FKO10" s="57"/>
      <c r="FKP10" s="57"/>
      <c r="FKQ10" s="57"/>
      <c r="FKR10" s="57"/>
      <c r="FKS10" s="57"/>
      <c r="FKT10" s="57"/>
      <c r="FKU10" s="57"/>
      <c r="FKV10" s="57"/>
      <c r="FKW10" s="57"/>
      <c r="FKX10" s="57"/>
      <c r="FKY10" s="57"/>
      <c r="FKZ10" s="57"/>
      <c r="FLA10" s="57"/>
      <c r="FLB10" s="57"/>
      <c r="FLC10" s="57"/>
      <c r="FLD10" s="57"/>
      <c r="FLE10" s="57"/>
      <c r="FLF10" s="57"/>
      <c r="FLG10" s="57"/>
      <c r="FLH10" s="57"/>
      <c r="FLI10" s="57"/>
      <c r="FLJ10" s="57"/>
      <c r="FLK10" s="57"/>
      <c r="FLL10" s="57"/>
      <c r="FLM10" s="57"/>
      <c r="FLN10" s="57"/>
      <c r="FLO10" s="57"/>
      <c r="FLP10" s="57"/>
      <c r="FLQ10" s="57"/>
      <c r="FLR10" s="57"/>
      <c r="FLS10" s="57"/>
      <c r="FLT10" s="57"/>
      <c r="FLU10" s="57"/>
      <c r="FLV10" s="57"/>
      <c r="FLW10" s="57"/>
      <c r="FLX10" s="57"/>
      <c r="FLY10" s="57"/>
      <c r="FLZ10" s="57"/>
      <c r="FMA10" s="57"/>
      <c r="FMB10" s="57"/>
      <c r="FMC10" s="57"/>
      <c r="FMD10" s="57"/>
      <c r="FME10" s="57"/>
      <c r="FMF10" s="57"/>
      <c r="FMG10" s="57"/>
      <c r="FMH10" s="57"/>
      <c r="FMI10" s="57"/>
      <c r="FMJ10" s="57"/>
      <c r="FMK10" s="57"/>
      <c r="FML10" s="57"/>
      <c r="FMM10" s="57"/>
      <c r="FMN10" s="57"/>
      <c r="FMO10" s="57"/>
      <c r="FMP10" s="57"/>
      <c r="FMQ10" s="57"/>
      <c r="FMR10" s="57"/>
      <c r="FMS10" s="57"/>
      <c r="FMT10" s="57"/>
      <c r="FMU10" s="57"/>
      <c r="FMV10" s="57"/>
      <c r="FMW10" s="57"/>
      <c r="FMX10" s="57"/>
      <c r="FMY10" s="57"/>
      <c r="FMZ10" s="57"/>
      <c r="FNA10" s="57"/>
      <c r="FNB10" s="57"/>
      <c r="FNC10" s="57"/>
      <c r="FND10" s="57"/>
      <c r="FNE10" s="57"/>
      <c r="FNF10" s="57"/>
      <c r="FNG10" s="57"/>
      <c r="FNH10" s="57"/>
      <c r="FNI10" s="57"/>
      <c r="FNJ10" s="57"/>
      <c r="FNK10" s="57"/>
      <c r="FNL10" s="57"/>
      <c r="FNM10" s="57"/>
      <c r="FNN10" s="57"/>
      <c r="FNO10" s="57"/>
      <c r="FNP10" s="57"/>
      <c r="FNQ10" s="57"/>
      <c r="FNR10" s="57"/>
      <c r="FNS10" s="57"/>
      <c r="FNT10" s="57"/>
      <c r="FNU10" s="57"/>
      <c r="FNV10" s="57"/>
      <c r="FNW10" s="57"/>
      <c r="FNX10" s="57"/>
      <c r="FNY10" s="57"/>
      <c r="FNZ10" s="57"/>
      <c r="FOA10" s="57"/>
      <c r="FOB10" s="57"/>
      <c r="FOC10" s="57"/>
      <c r="FOD10" s="57"/>
      <c r="FOE10" s="57"/>
      <c r="FOF10" s="57"/>
      <c r="FOG10" s="57"/>
      <c r="FOH10" s="57"/>
      <c r="FOI10" s="57"/>
      <c r="FOJ10" s="57"/>
      <c r="FOK10" s="57"/>
      <c r="FOL10" s="57"/>
      <c r="FOM10" s="57"/>
      <c r="FON10" s="57"/>
      <c r="FOO10" s="57"/>
      <c r="FOP10" s="57"/>
      <c r="FOQ10" s="57"/>
      <c r="FOR10" s="57"/>
      <c r="FOS10" s="57"/>
      <c r="FOT10" s="57"/>
      <c r="FOU10" s="57"/>
      <c r="FOV10" s="57"/>
      <c r="FOW10" s="57"/>
      <c r="FOX10" s="57"/>
      <c r="FOY10" s="57"/>
      <c r="FOZ10" s="57"/>
      <c r="FPA10" s="57"/>
      <c r="FPB10" s="57"/>
      <c r="FPC10" s="57"/>
      <c r="FPD10" s="57"/>
      <c r="FPE10" s="57"/>
      <c r="FPF10" s="57"/>
      <c r="FPG10" s="57"/>
      <c r="FPH10" s="57"/>
      <c r="FPI10" s="57"/>
      <c r="FPJ10" s="57"/>
      <c r="FPK10" s="57"/>
      <c r="FPL10" s="57"/>
      <c r="FPM10" s="57"/>
      <c r="FPN10" s="57"/>
      <c r="FPO10" s="57"/>
      <c r="FPP10" s="57"/>
      <c r="FPQ10" s="57"/>
      <c r="FPR10" s="57"/>
      <c r="FPS10" s="57"/>
      <c r="FPT10" s="57"/>
      <c r="FPU10" s="57"/>
      <c r="FPV10" s="57"/>
      <c r="FPW10" s="57"/>
      <c r="FPX10" s="57"/>
      <c r="FPY10" s="57"/>
      <c r="FPZ10" s="57"/>
      <c r="FQA10" s="57"/>
      <c r="FQB10" s="57"/>
      <c r="FQC10" s="57"/>
      <c r="FQD10" s="57"/>
      <c r="FQE10" s="57"/>
      <c r="FQF10" s="57"/>
      <c r="FQG10" s="57"/>
      <c r="FQH10" s="57"/>
      <c r="FQI10" s="57"/>
      <c r="FQJ10" s="57"/>
      <c r="FQK10" s="57"/>
      <c r="FQL10" s="57"/>
      <c r="FQM10" s="57"/>
      <c r="FQN10" s="57"/>
      <c r="FQO10" s="57"/>
      <c r="FQP10" s="57"/>
      <c r="FQQ10" s="57"/>
      <c r="FQR10" s="57"/>
      <c r="FQS10" s="57"/>
      <c r="FQT10" s="57"/>
      <c r="FQU10" s="57"/>
      <c r="FQV10" s="57"/>
      <c r="FQW10" s="57"/>
      <c r="FQX10" s="57"/>
      <c r="FQY10" s="57"/>
      <c r="FQZ10" s="57"/>
      <c r="FRA10" s="57"/>
      <c r="FRB10" s="57"/>
      <c r="FRC10" s="57"/>
      <c r="FRD10" s="57"/>
      <c r="FRE10" s="57"/>
      <c r="FRF10" s="57"/>
      <c r="FRG10" s="57"/>
      <c r="FRH10" s="57"/>
      <c r="FRI10" s="57"/>
      <c r="FRJ10" s="57"/>
      <c r="FRK10" s="57"/>
      <c r="FRL10" s="57"/>
      <c r="FRM10" s="57"/>
      <c r="FRN10" s="57"/>
      <c r="FRO10" s="57"/>
      <c r="FRP10" s="57"/>
      <c r="FRQ10" s="57"/>
      <c r="FRR10" s="57"/>
      <c r="FRS10" s="57"/>
      <c r="FRT10" s="57"/>
      <c r="FRU10" s="57"/>
      <c r="FRV10" s="57"/>
      <c r="FRW10" s="57"/>
      <c r="FRX10" s="57"/>
      <c r="FRY10" s="57"/>
      <c r="FRZ10" s="57"/>
      <c r="FSA10" s="57"/>
      <c r="FSB10" s="57"/>
      <c r="FSC10" s="57"/>
      <c r="FSD10" s="57"/>
      <c r="FSE10" s="57"/>
      <c r="FSF10" s="57"/>
      <c r="FSG10" s="57"/>
      <c r="FSH10" s="57"/>
      <c r="FSI10" s="57"/>
      <c r="FSJ10" s="57"/>
      <c r="FSK10" s="57"/>
      <c r="FSL10" s="57"/>
      <c r="FSM10" s="57"/>
      <c r="FSN10" s="57"/>
      <c r="FSO10" s="57"/>
      <c r="FSP10" s="57"/>
      <c r="FSQ10" s="57"/>
      <c r="FSR10" s="57"/>
      <c r="FSS10" s="57"/>
      <c r="FST10" s="57"/>
      <c r="FSU10" s="57"/>
      <c r="FSV10" s="57"/>
      <c r="FSW10" s="57"/>
      <c r="FSX10" s="57"/>
      <c r="FSY10" s="57"/>
      <c r="FSZ10" s="57"/>
      <c r="FTA10" s="57"/>
      <c r="FTB10" s="57"/>
      <c r="FTC10" s="57"/>
      <c r="FTD10" s="57"/>
      <c r="FTE10" s="57"/>
      <c r="FTF10" s="57"/>
      <c r="FTG10" s="57"/>
      <c r="FTH10" s="57"/>
      <c r="FTI10" s="57"/>
      <c r="FTJ10" s="57"/>
      <c r="FTK10" s="57"/>
      <c r="FTL10" s="57"/>
      <c r="FTM10" s="57"/>
      <c r="FTN10" s="57"/>
      <c r="FTO10" s="57"/>
      <c r="FTP10" s="57"/>
      <c r="FTQ10" s="57"/>
      <c r="FTR10" s="57"/>
      <c r="FTS10" s="57"/>
      <c r="FTT10" s="57"/>
      <c r="FTU10" s="57"/>
      <c r="FTV10" s="57"/>
      <c r="FTW10" s="57"/>
      <c r="FTX10" s="57"/>
      <c r="FTY10" s="57"/>
      <c r="FTZ10" s="57"/>
      <c r="FUA10" s="57"/>
      <c r="FUB10" s="57"/>
      <c r="FUC10" s="57"/>
      <c r="FUD10" s="57"/>
      <c r="FUE10" s="57"/>
      <c r="FUF10" s="57"/>
      <c r="FUG10" s="57"/>
      <c r="FUH10" s="57"/>
      <c r="FUI10" s="57"/>
      <c r="FUJ10" s="57"/>
      <c r="FUK10" s="57"/>
      <c r="FUL10" s="57"/>
      <c r="FUM10" s="57"/>
      <c r="FUN10" s="57"/>
      <c r="FUO10" s="57"/>
      <c r="FUP10" s="57"/>
      <c r="FUQ10" s="57"/>
      <c r="FUR10" s="57"/>
      <c r="FUS10" s="57"/>
      <c r="FUT10" s="57"/>
      <c r="FUU10" s="57"/>
      <c r="FUV10" s="57"/>
      <c r="FUW10" s="57"/>
      <c r="FUX10" s="57"/>
      <c r="FUY10" s="57"/>
      <c r="FUZ10" s="57"/>
      <c r="FVA10" s="57"/>
      <c r="FVB10" s="57"/>
      <c r="FVC10" s="57"/>
      <c r="FVD10" s="57"/>
      <c r="FVE10" s="57"/>
      <c r="FVF10" s="57"/>
      <c r="FVG10" s="57"/>
      <c r="FVH10" s="57"/>
      <c r="FVI10" s="57"/>
      <c r="FVJ10" s="57"/>
      <c r="FVK10" s="57"/>
      <c r="FVL10" s="57"/>
      <c r="FVM10" s="57"/>
      <c r="FVN10" s="57"/>
      <c r="FVO10" s="57"/>
      <c r="FVP10" s="57"/>
      <c r="FVQ10" s="57"/>
      <c r="FVR10" s="57"/>
      <c r="FVS10" s="57"/>
      <c r="FVT10" s="57"/>
      <c r="FVU10" s="57"/>
      <c r="FVV10" s="57"/>
      <c r="FVW10" s="57"/>
      <c r="FVX10" s="57"/>
      <c r="FVY10" s="57"/>
      <c r="FVZ10" s="57"/>
      <c r="FWA10" s="57"/>
      <c r="FWB10" s="57"/>
      <c r="FWC10" s="57"/>
      <c r="FWD10" s="57"/>
      <c r="FWE10" s="57"/>
      <c r="FWF10" s="57"/>
      <c r="FWG10" s="57"/>
      <c r="FWH10" s="57"/>
      <c r="FWI10" s="57"/>
      <c r="FWJ10" s="57"/>
      <c r="FWK10" s="57"/>
      <c r="FWL10" s="57"/>
      <c r="FWM10" s="57"/>
      <c r="FWN10" s="57"/>
      <c r="FWO10" s="57"/>
      <c r="FWP10" s="57"/>
      <c r="FWQ10" s="57"/>
      <c r="FWR10" s="57"/>
      <c r="FWS10" s="57"/>
      <c r="FWT10" s="57"/>
      <c r="FWU10" s="57"/>
      <c r="FWV10" s="57"/>
      <c r="FWW10" s="57"/>
      <c r="FWX10" s="57"/>
      <c r="FWY10" s="57"/>
      <c r="FWZ10" s="57"/>
      <c r="FXA10" s="57"/>
      <c r="FXB10" s="57"/>
      <c r="FXC10" s="57"/>
      <c r="FXD10" s="57"/>
      <c r="FXE10" s="57"/>
      <c r="FXF10" s="57"/>
      <c r="FXG10" s="57"/>
      <c r="FXH10" s="57"/>
      <c r="FXI10" s="57"/>
      <c r="FXJ10" s="57"/>
      <c r="FXK10" s="57"/>
      <c r="FXL10" s="57"/>
      <c r="FXM10" s="57"/>
      <c r="FXN10" s="57"/>
      <c r="FXO10" s="57"/>
      <c r="FXP10" s="57"/>
      <c r="FXQ10" s="57"/>
      <c r="FXR10" s="57"/>
      <c r="FXS10" s="57"/>
      <c r="FXT10" s="57"/>
      <c r="FXU10" s="57"/>
      <c r="FXV10" s="57"/>
      <c r="FXW10" s="57"/>
      <c r="FXX10" s="57"/>
      <c r="FXY10" s="57"/>
      <c r="FXZ10" s="57"/>
      <c r="FYA10" s="57"/>
      <c r="FYB10" s="57"/>
      <c r="FYC10" s="57"/>
      <c r="FYD10" s="57"/>
      <c r="FYE10" s="57"/>
      <c r="FYF10" s="57"/>
      <c r="FYG10" s="57"/>
      <c r="FYH10" s="57"/>
      <c r="FYI10" s="57"/>
      <c r="FYJ10" s="57"/>
      <c r="FYK10" s="57"/>
      <c r="FYL10" s="57"/>
      <c r="FYM10" s="57"/>
      <c r="FYN10" s="57"/>
      <c r="FYO10" s="57"/>
      <c r="FYP10" s="57"/>
      <c r="FYQ10" s="57"/>
      <c r="FYR10" s="57"/>
      <c r="FYS10" s="57"/>
      <c r="FYT10" s="57"/>
      <c r="FYU10" s="57"/>
      <c r="FYV10" s="57"/>
      <c r="FYW10" s="57"/>
      <c r="FYX10" s="57"/>
      <c r="FYY10" s="57"/>
      <c r="FYZ10" s="57"/>
      <c r="FZA10" s="57"/>
      <c r="FZB10" s="57"/>
      <c r="FZC10" s="57"/>
      <c r="FZD10" s="57"/>
      <c r="FZE10" s="57"/>
      <c r="FZF10" s="57"/>
      <c r="FZG10" s="57"/>
      <c r="FZH10" s="57"/>
      <c r="FZI10" s="57"/>
      <c r="FZJ10" s="57"/>
      <c r="FZK10" s="57"/>
      <c r="FZL10" s="57"/>
      <c r="FZM10" s="57"/>
      <c r="FZN10" s="57"/>
      <c r="FZO10" s="57"/>
      <c r="FZP10" s="57"/>
      <c r="FZQ10" s="57"/>
      <c r="FZR10" s="57"/>
      <c r="FZS10" s="57"/>
      <c r="FZT10" s="57"/>
      <c r="FZU10" s="57"/>
      <c r="FZV10" s="57"/>
      <c r="FZW10" s="57"/>
      <c r="FZX10" s="57"/>
      <c r="FZY10" s="57"/>
      <c r="FZZ10" s="57"/>
      <c r="GAA10" s="57"/>
      <c r="GAB10" s="57"/>
      <c r="GAC10" s="57"/>
      <c r="GAD10" s="57"/>
      <c r="GAE10" s="57"/>
      <c r="GAF10" s="57"/>
      <c r="GAG10" s="57"/>
      <c r="GAH10" s="57"/>
      <c r="GAI10" s="57"/>
      <c r="GAJ10" s="57"/>
      <c r="GAK10" s="57"/>
      <c r="GAL10" s="57"/>
      <c r="GAM10" s="57"/>
      <c r="GAN10" s="57"/>
      <c r="GAO10" s="57"/>
      <c r="GAP10" s="57"/>
      <c r="GAQ10" s="57"/>
      <c r="GAR10" s="57"/>
      <c r="GAS10" s="57"/>
      <c r="GAT10" s="57"/>
      <c r="GAU10" s="57"/>
      <c r="GAV10" s="57"/>
      <c r="GAW10" s="57"/>
      <c r="GAX10" s="57"/>
      <c r="GAY10" s="57"/>
      <c r="GAZ10" s="57"/>
      <c r="GBA10" s="57"/>
      <c r="GBB10" s="57"/>
      <c r="GBC10" s="57"/>
      <c r="GBD10" s="57"/>
      <c r="GBE10" s="57"/>
      <c r="GBF10" s="57"/>
      <c r="GBG10" s="57"/>
      <c r="GBH10" s="57"/>
      <c r="GBI10" s="57"/>
      <c r="GBJ10" s="57"/>
      <c r="GBK10" s="57"/>
      <c r="GBL10" s="57"/>
      <c r="GBM10" s="57"/>
      <c r="GBN10" s="57"/>
      <c r="GBO10" s="57"/>
      <c r="GBP10" s="57"/>
      <c r="GBQ10" s="57"/>
      <c r="GBR10" s="57"/>
      <c r="GBS10" s="57"/>
      <c r="GBT10" s="57"/>
      <c r="GBU10" s="57"/>
      <c r="GBV10" s="57"/>
      <c r="GBW10" s="57"/>
      <c r="GBX10" s="57"/>
      <c r="GBY10" s="57"/>
      <c r="GBZ10" s="57"/>
      <c r="GCA10" s="57"/>
      <c r="GCB10" s="57"/>
      <c r="GCC10" s="57"/>
      <c r="GCD10" s="57"/>
      <c r="GCE10" s="57"/>
      <c r="GCF10" s="57"/>
      <c r="GCG10" s="57"/>
      <c r="GCH10" s="57"/>
      <c r="GCI10" s="57"/>
      <c r="GCJ10" s="57"/>
      <c r="GCK10" s="57"/>
      <c r="GCL10" s="57"/>
      <c r="GCM10" s="57"/>
      <c r="GCN10" s="57"/>
      <c r="GCO10" s="57"/>
      <c r="GCP10" s="57"/>
      <c r="GCQ10" s="57"/>
      <c r="GCR10" s="57"/>
      <c r="GCS10" s="57"/>
      <c r="GCT10" s="57"/>
      <c r="GCU10" s="57"/>
      <c r="GCV10" s="57"/>
      <c r="GCW10" s="57"/>
      <c r="GCX10" s="57"/>
      <c r="GCY10" s="57"/>
      <c r="GCZ10" s="57"/>
      <c r="GDA10" s="57"/>
      <c r="GDB10" s="57"/>
      <c r="GDC10" s="57"/>
      <c r="GDD10" s="57"/>
      <c r="GDE10" s="57"/>
      <c r="GDF10" s="57"/>
      <c r="GDG10" s="57"/>
      <c r="GDH10" s="57"/>
      <c r="GDI10" s="57"/>
      <c r="GDJ10" s="57"/>
      <c r="GDK10" s="57"/>
      <c r="GDL10" s="57"/>
      <c r="GDM10" s="57"/>
      <c r="GDN10" s="57"/>
      <c r="GDO10" s="57"/>
      <c r="GDP10" s="57"/>
      <c r="GDQ10" s="57"/>
      <c r="GDR10" s="57"/>
      <c r="GDS10" s="57"/>
      <c r="GDT10" s="57"/>
      <c r="GDU10" s="57"/>
      <c r="GDV10" s="57"/>
      <c r="GDW10" s="57"/>
      <c r="GDX10" s="57"/>
      <c r="GDY10" s="57"/>
      <c r="GDZ10" s="57"/>
      <c r="GEA10" s="57"/>
      <c r="GEB10" s="57"/>
      <c r="GEC10" s="57"/>
      <c r="GED10" s="57"/>
      <c r="GEE10" s="57"/>
      <c r="GEF10" s="57"/>
      <c r="GEG10" s="57"/>
      <c r="GEH10" s="57"/>
      <c r="GEI10" s="57"/>
      <c r="GEJ10" s="57"/>
      <c r="GEK10" s="57"/>
      <c r="GEL10" s="57"/>
      <c r="GEM10" s="57"/>
      <c r="GEN10" s="57"/>
      <c r="GEO10" s="57"/>
      <c r="GEP10" s="57"/>
      <c r="GEQ10" s="57"/>
      <c r="GER10" s="57"/>
      <c r="GES10" s="57"/>
      <c r="GET10" s="57"/>
      <c r="GEU10" s="57"/>
      <c r="GEV10" s="57"/>
      <c r="GEW10" s="57"/>
      <c r="GEX10" s="57"/>
      <c r="GEY10" s="57"/>
      <c r="GEZ10" s="57"/>
      <c r="GFA10" s="57"/>
      <c r="GFB10" s="57"/>
      <c r="GFC10" s="57"/>
      <c r="GFD10" s="57"/>
      <c r="GFE10" s="57"/>
      <c r="GFF10" s="57"/>
      <c r="GFG10" s="57"/>
      <c r="GFH10" s="57"/>
      <c r="GFI10" s="57"/>
      <c r="GFJ10" s="57"/>
      <c r="GFK10" s="57"/>
      <c r="GFL10" s="57"/>
      <c r="GFM10" s="57"/>
      <c r="GFN10" s="57"/>
      <c r="GFO10" s="57"/>
      <c r="GFP10" s="57"/>
      <c r="GFQ10" s="57"/>
      <c r="GFR10" s="57"/>
      <c r="GFS10" s="57"/>
      <c r="GFT10" s="57"/>
      <c r="GFU10" s="57"/>
      <c r="GFV10" s="57"/>
      <c r="GFW10" s="57"/>
      <c r="GFX10" s="57"/>
      <c r="GFY10" s="57"/>
      <c r="GFZ10" s="57"/>
      <c r="GGA10" s="57"/>
      <c r="GGB10" s="57"/>
      <c r="GGC10" s="57"/>
      <c r="GGD10" s="57"/>
      <c r="GGE10" s="57"/>
      <c r="GGF10" s="57"/>
      <c r="GGG10" s="57"/>
      <c r="GGH10" s="57"/>
      <c r="GGI10" s="57"/>
      <c r="GGJ10" s="57"/>
      <c r="GGK10" s="57"/>
      <c r="GGL10" s="57"/>
      <c r="GGM10" s="57"/>
      <c r="GGN10" s="57"/>
      <c r="GGO10" s="57"/>
      <c r="GGP10" s="57"/>
      <c r="GGQ10" s="57"/>
      <c r="GGR10" s="57"/>
      <c r="GGS10" s="57"/>
      <c r="GGT10" s="57"/>
      <c r="GGU10" s="57"/>
      <c r="GGV10" s="57"/>
      <c r="GGW10" s="57"/>
      <c r="GGX10" s="57"/>
      <c r="GGY10" s="57"/>
      <c r="GGZ10" s="57"/>
      <c r="GHA10" s="57"/>
      <c r="GHB10" s="57"/>
      <c r="GHC10" s="57"/>
      <c r="GHD10" s="57"/>
      <c r="GHE10" s="57"/>
      <c r="GHF10" s="57"/>
      <c r="GHG10" s="57"/>
      <c r="GHH10" s="57"/>
      <c r="GHI10" s="57"/>
      <c r="GHJ10" s="57"/>
      <c r="GHK10" s="57"/>
      <c r="GHL10" s="57"/>
      <c r="GHM10" s="57"/>
      <c r="GHN10" s="57"/>
      <c r="GHO10" s="57"/>
      <c r="GHP10" s="57"/>
      <c r="GHQ10" s="57"/>
      <c r="GHR10" s="57"/>
      <c r="GHS10" s="57"/>
      <c r="GHT10" s="57"/>
      <c r="GHU10" s="57"/>
      <c r="GHV10" s="57"/>
      <c r="GHW10" s="57"/>
      <c r="GHX10" s="57"/>
      <c r="GHY10" s="57"/>
      <c r="GHZ10" s="57"/>
      <c r="GIA10" s="57"/>
      <c r="GIB10" s="57"/>
      <c r="GIC10" s="57"/>
      <c r="GID10" s="57"/>
      <c r="GIE10" s="57"/>
      <c r="GIF10" s="57"/>
      <c r="GIG10" s="57"/>
      <c r="GIH10" s="57"/>
      <c r="GII10" s="57"/>
      <c r="GIJ10" s="57"/>
      <c r="GIK10" s="57"/>
      <c r="GIL10" s="57"/>
      <c r="GIM10" s="57"/>
      <c r="GIN10" s="57"/>
      <c r="GIO10" s="57"/>
      <c r="GIP10" s="57"/>
      <c r="GIQ10" s="57"/>
      <c r="GIR10" s="57"/>
      <c r="GIS10" s="57"/>
      <c r="GIT10" s="57"/>
      <c r="GIU10" s="57"/>
      <c r="GIV10" s="57"/>
      <c r="GIW10" s="57"/>
      <c r="GIX10" s="57"/>
      <c r="GIY10" s="57"/>
      <c r="GIZ10" s="57"/>
      <c r="GJA10" s="57"/>
      <c r="GJB10" s="57"/>
      <c r="GJC10" s="57"/>
      <c r="GJD10" s="57"/>
      <c r="GJE10" s="57"/>
      <c r="GJF10" s="57"/>
      <c r="GJG10" s="57"/>
      <c r="GJH10" s="57"/>
      <c r="GJI10" s="57"/>
      <c r="GJJ10" s="57"/>
      <c r="GJK10" s="57"/>
      <c r="GJL10" s="57"/>
      <c r="GJM10" s="57"/>
      <c r="GJN10" s="57"/>
      <c r="GJO10" s="57"/>
      <c r="GJP10" s="57"/>
      <c r="GJQ10" s="57"/>
      <c r="GJR10" s="57"/>
      <c r="GJS10" s="57"/>
      <c r="GJT10" s="57"/>
      <c r="GJU10" s="57"/>
      <c r="GJV10" s="57"/>
      <c r="GJW10" s="57"/>
      <c r="GJX10" s="57"/>
      <c r="GJY10" s="57"/>
      <c r="GJZ10" s="57"/>
      <c r="GKA10" s="57"/>
      <c r="GKB10" s="57"/>
      <c r="GKC10" s="57"/>
      <c r="GKD10" s="57"/>
      <c r="GKE10" s="57"/>
      <c r="GKF10" s="57"/>
      <c r="GKG10" s="57"/>
      <c r="GKH10" s="57"/>
      <c r="GKI10" s="57"/>
      <c r="GKJ10" s="57"/>
      <c r="GKK10" s="57"/>
      <c r="GKL10" s="57"/>
      <c r="GKM10" s="57"/>
      <c r="GKN10" s="57"/>
      <c r="GKO10" s="57"/>
      <c r="GKP10" s="57"/>
      <c r="GKQ10" s="57"/>
      <c r="GKR10" s="57"/>
      <c r="GKS10" s="57"/>
      <c r="GKT10" s="57"/>
      <c r="GKU10" s="57"/>
      <c r="GKV10" s="57"/>
      <c r="GKW10" s="57"/>
      <c r="GKX10" s="57"/>
      <c r="GKY10" s="57"/>
      <c r="GKZ10" s="57"/>
      <c r="GLA10" s="57"/>
      <c r="GLB10" s="57"/>
      <c r="GLC10" s="57"/>
      <c r="GLD10" s="57"/>
      <c r="GLE10" s="57"/>
      <c r="GLF10" s="57"/>
      <c r="GLG10" s="57"/>
      <c r="GLH10" s="57"/>
      <c r="GLI10" s="57"/>
      <c r="GLJ10" s="57"/>
      <c r="GLK10" s="57"/>
      <c r="GLL10" s="57"/>
      <c r="GLM10" s="57"/>
      <c r="GLN10" s="57"/>
      <c r="GLO10" s="57"/>
      <c r="GLP10" s="57"/>
      <c r="GLQ10" s="57"/>
      <c r="GLR10" s="57"/>
      <c r="GLS10" s="57"/>
      <c r="GLT10" s="57"/>
      <c r="GLU10" s="57"/>
      <c r="GLV10" s="57"/>
      <c r="GLW10" s="57"/>
      <c r="GLX10" s="57"/>
      <c r="GLY10" s="57"/>
      <c r="GLZ10" s="57"/>
      <c r="GMA10" s="57"/>
      <c r="GMB10" s="57"/>
      <c r="GMC10" s="57"/>
      <c r="GMD10" s="57"/>
      <c r="GME10" s="57"/>
      <c r="GMF10" s="57"/>
      <c r="GMG10" s="57"/>
      <c r="GMH10" s="57"/>
      <c r="GMI10" s="57"/>
      <c r="GMJ10" s="57"/>
      <c r="GMK10" s="57"/>
      <c r="GML10" s="57"/>
      <c r="GMM10" s="57"/>
      <c r="GMN10" s="57"/>
      <c r="GMO10" s="57"/>
      <c r="GMP10" s="57"/>
      <c r="GMQ10" s="57"/>
      <c r="GMR10" s="57"/>
      <c r="GMS10" s="57"/>
      <c r="GMT10" s="57"/>
      <c r="GMU10" s="57"/>
      <c r="GMV10" s="57"/>
      <c r="GMW10" s="57"/>
      <c r="GMX10" s="57"/>
      <c r="GMY10" s="57"/>
      <c r="GMZ10" s="57"/>
      <c r="GNA10" s="57"/>
      <c r="GNB10" s="57"/>
      <c r="GNC10" s="57"/>
      <c r="GND10" s="57"/>
      <c r="GNE10" s="57"/>
      <c r="GNF10" s="57"/>
      <c r="GNG10" s="57"/>
      <c r="GNH10" s="57"/>
      <c r="GNI10" s="57"/>
      <c r="GNJ10" s="57"/>
      <c r="GNK10" s="57"/>
      <c r="GNL10" s="57"/>
      <c r="GNM10" s="57"/>
      <c r="GNN10" s="57"/>
      <c r="GNO10" s="57"/>
      <c r="GNP10" s="57"/>
      <c r="GNQ10" s="57"/>
      <c r="GNR10" s="57"/>
      <c r="GNS10" s="57"/>
      <c r="GNT10" s="57"/>
      <c r="GNU10" s="57"/>
      <c r="GNV10" s="57"/>
      <c r="GNW10" s="57"/>
      <c r="GNX10" s="57"/>
      <c r="GNY10" s="57"/>
      <c r="GNZ10" s="57"/>
      <c r="GOA10" s="57"/>
      <c r="GOB10" s="57"/>
      <c r="GOC10" s="57"/>
      <c r="GOD10" s="57"/>
      <c r="GOE10" s="57"/>
      <c r="GOF10" s="57"/>
      <c r="GOG10" s="57"/>
      <c r="GOH10" s="57"/>
      <c r="GOI10" s="57"/>
      <c r="GOJ10" s="57"/>
      <c r="GOK10" s="57"/>
      <c r="GOL10" s="57"/>
      <c r="GOM10" s="57"/>
      <c r="GON10" s="57"/>
      <c r="GOO10" s="57"/>
      <c r="GOP10" s="57"/>
      <c r="GOQ10" s="57"/>
      <c r="GOR10" s="57"/>
      <c r="GOS10" s="57"/>
      <c r="GOT10" s="57"/>
      <c r="GOU10" s="57"/>
      <c r="GOV10" s="57"/>
      <c r="GOW10" s="57"/>
      <c r="GOX10" s="57"/>
      <c r="GOY10" s="57"/>
      <c r="GOZ10" s="57"/>
      <c r="GPA10" s="57"/>
      <c r="GPB10" s="57"/>
      <c r="GPC10" s="57"/>
      <c r="GPD10" s="57"/>
      <c r="GPE10" s="57"/>
      <c r="GPF10" s="57"/>
      <c r="GPG10" s="57"/>
      <c r="GPH10" s="57"/>
      <c r="GPI10" s="57"/>
      <c r="GPJ10" s="57"/>
      <c r="GPK10" s="57"/>
      <c r="GPL10" s="57"/>
      <c r="GPM10" s="57"/>
      <c r="GPN10" s="57"/>
      <c r="GPO10" s="57"/>
      <c r="GPP10" s="57"/>
      <c r="GPQ10" s="57"/>
      <c r="GPR10" s="57"/>
      <c r="GPS10" s="57"/>
      <c r="GPT10" s="57"/>
      <c r="GPU10" s="57"/>
      <c r="GPV10" s="57"/>
      <c r="GPW10" s="57"/>
      <c r="GPX10" s="57"/>
      <c r="GPY10" s="57"/>
      <c r="GPZ10" s="57"/>
      <c r="GQA10" s="57"/>
      <c r="GQB10" s="57"/>
      <c r="GQC10" s="57"/>
      <c r="GQD10" s="57"/>
      <c r="GQE10" s="57"/>
      <c r="GQF10" s="57"/>
      <c r="GQG10" s="57"/>
      <c r="GQH10" s="57"/>
      <c r="GQI10" s="57"/>
      <c r="GQJ10" s="57"/>
      <c r="GQK10" s="57"/>
      <c r="GQL10" s="57"/>
      <c r="GQM10" s="57"/>
      <c r="GQN10" s="57"/>
      <c r="GQO10" s="57"/>
      <c r="GQP10" s="57"/>
      <c r="GQQ10" s="57"/>
      <c r="GQR10" s="57"/>
      <c r="GQS10" s="57"/>
      <c r="GQT10" s="57"/>
      <c r="GQU10" s="57"/>
      <c r="GQV10" s="57"/>
      <c r="GQW10" s="57"/>
      <c r="GQX10" s="57"/>
      <c r="GQY10" s="57"/>
      <c r="GQZ10" s="57"/>
      <c r="GRA10" s="57"/>
      <c r="GRB10" s="57"/>
      <c r="GRC10" s="57"/>
      <c r="GRD10" s="57"/>
      <c r="GRE10" s="57"/>
      <c r="GRF10" s="57"/>
      <c r="GRG10" s="57"/>
      <c r="GRH10" s="57"/>
      <c r="GRI10" s="57"/>
      <c r="GRJ10" s="57"/>
      <c r="GRK10" s="57"/>
      <c r="GRL10" s="57"/>
      <c r="GRM10" s="57"/>
      <c r="GRN10" s="57"/>
      <c r="GRO10" s="57"/>
      <c r="GRP10" s="57"/>
      <c r="GRQ10" s="57"/>
      <c r="GRR10" s="57"/>
      <c r="GRS10" s="57"/>
      <c r="GRT10" s="57"/>
      <c r="GRU10" s="57"/>
      <c r="GRV10" s="57"/>
      <c r="GRW10" s="57"/>
      <c r="GRX10" s="57"/>
      <c r="GRY10" s="57"/>
      <c r="GRZ10" s="57"/>
      <c r="GSA10" s="57"/>
      <c r="GSB10" s="57"/>
      <c r="GSC10" s="57"/>
      <c r="GSD10" s="57"/>
      <c r="GSE10" s="57"/>
      <c r="GSF10" s="57"/>
      <c r="GSG10" s="57"/>
      <c r="GSH10" s="57"/>
      <c r="GSI10" s="57"/>
      <c r="GSJ10" s="57"/>
      <c r="GSK10" s="57"/>
      <c r="GSL10" s="57"/>
      <c r="GSM10" s="57"/>
      <c r="GSN10" s="57"/>
      <c r="GSO10" s="57"/>
      <c r="GSP10" s="57"/>
      <c r="GSQ10" s="57"/>
      <c r="GSR10" s="57"/>
      <c r="GSS10" s="57"/>
      <c r="GST10" s="57"/>
      <c r="GSU10" s="57"/>
      <c r="GSV10" s="57"/>
      <c r="GSW10" s="57"/>
      <c r="GSX10" s="57"/>
      <c r="GSY10" s="57"/>
      <c r="GSZ10" s="57"/>
      <c r="GTA10" s="57"/>
      <c r="GTB10" s="57"/>
      <c r="GTC10" s="57"/>
      <c r="GTD10" s="57"/>
      <c r="GTE10" s="57"/>
      <c r="GTF10" s="57"/>
      <c r="GTG10" s="57"/>
      <c r="GTH10" s="57"/>
      <c r="GTI10" s="57"/>
      <c r="GTJ10" s="57"/>
      <c r="GTK10" s="57"/>
      <c r="GTL10" s="57"/>
      <c r="GTM10" s="57"/>
      <c r="GTN10" s="57"/>
      <c r="GTO10" s="57"/>
      <c r="GTP10" s="57"/>
      <c r="GTQ10" s="57"/>
      <c r="GTR10" s="57"/>
      <c r="GTS10" s="57"/>
      <c r="GTT10" s="57"/>
      <c r="GTU10" s="57"/>
      <c r="GTV10" s="57"/>
      <c r="GTW10" s="57"/>
      <c r="GTX10" s="57"/>
      <c r="GTY10" s="57"/>
      <c r="GTZ10" s="57"/>
      <c r="GUA10" s="57"/>
      <c r="GUB10" s="57"/>
      <c r="GUC10" s="57"/>
      <c r="GUD10" s="57"/>
      <c r="GUE10" s="57"/>
      <c r="GUF10" s="57"/>
      <c r="GUG10" s="57"/>
      <c r="GUH10" s="57"/>
      <c r="GUI10" s="57"/>
      <c r="GUJ10" s="57"/>
      <c r="GUK10" s="57"/>
      <c r="GUL10" s="57"/>
      <c r="GUM10" s="57"/>
      <c r="GUN10" s="57"/>
      <c r="GUO10" s="57"/>
      <c r="GUP10" s="57"/>
      <c r="GUQ10" s="57"/>
      <c r="GUR10" s="57"/>
      <c r="GUS10" s="57"/>
      <c r="GUT10" s="57"/>
      <c r="GUU10" s="57"/>
      <c r="GUV10" s="57"/>
      <c r="GUW10" s="57"/>
      <c r="GUX10" s="57"/>
      <c r="GUY10" s="57"/>
      <c r="GUZ10" s="57"/>
      <c r="GVA10" s="57"/>
      <c r="GVB10" s="57"/>
      <c r="GVC10" s="57"/>
      <c r="GVD10" s="57"/>
      <c r="GVE10" s="57"/>
      <c r="GVF10" s="57"/>
      <c r="GVG10" s="57"/>
      <c r="GVH10" s="57"/>
      <c r="GVI10" s="57"/>
      <c r="GVJ10" s="57"/>
      <c r="GVK10" s="57"/>
      <c r="GVL10" s="57"/>
      <c r="GVM10" s="57"/>
      <c r="GVN10" s="57"/>
      <c r="GVO10" s="57"/>
      <c r="GVP10" s="57"/>
      <c r="GVQ10" s="57"/>
      <c r="GVR10" s="57"/>
      <c r="GVS10" s="57"/>
      <c r="GVT10" s="57"/>
      <c r="GVU10" s="57"/>
      <c r="GVV10" s="57"/>
      <c r="GVW10" s="57"/>
      <c r="GVX10" s="57"/>
      <c r="GVY10" s="57"/>
      <c r="GVZ10" s="57"/>
      <c r="GWA10" s="57"/>
      <c r="GWB10" s="57"/>
      <c r="GWC10" s="57"/>
      <c r="GWD10" s="57"/>
      <c r="GWE10" s="57"/>
      <c r="GWF10" s="57"/>
      <c r="GWG10" s="57"/>
      <c r="GWH10" s="57"/>
      <c r="GWI10" s="57"/>
      <c r="GWJ10" s="57"/>
      <c r="GWK10" s="57"/>
      <c r="GWL10" s="57"/>
      <c r="GWM10" s="57"/>
      <c r="GWN10" s="57"/>
      <c r="GWO10" s="57"/>
      <c r="GWP10" s="57"/>
      <c r="GWQ10" s="57"/>
      <c r="GWR10" s="57"/>
      <c r="GWS10" s="57"/>
      <c r="GWT10" s="57"/>
      <c r="GWU10" s="57"/>
      <c r="GWV10" s="57"/>
      <c r="GWW10" s="57"/>
      <c r="GWX10" s="57"/>
      <c r="GWY10" s="57"/>
      <c r="GWZ10" s="57"/>
      <c r="GXA10" s="57"/>
      <c r="GXB10" s="57"/>
      <c r="GXC10" s="57"/>
      <c r="GXD10" s="57"/>
      <c r="GXE10" s="57"/>
      <c r="GXF10" s="57"/>
      <c r="GXG10" s="57"/>
      <c r="GXH10" s="57"/>
      <c r="GXI10" s="57"/>
      <c r="GXJ10" s="57"/>
      <c r="GXK10" s="57"/>
      <c r="GXL10" s="57"/>
      <c r="GXM10" s="57"/>
      <c r="GXN10" s="57"/>
      <c r="GXO10" s="57"/>
      <c r="GXP10" s="57"/>
      <c r="GXQ10" s="57"/>
      <c r="GXR10" s="57"/>
      <c r="GXS10" s="57"/>
      <c r="GXT10" s="57"/>
      <c r="GXU10" s="57"/>
      <c r="GXV10" s="57"/>
      <c r="GXW10" s="57"/>
      <c r="GXX10" s="57"/>
      <c r="GXY10" s="57"/>
      <c r="GXZ10" s="57"/>
      <c r="GYA10" s="57"/>
      <c r="GYB10" s="57"/>
      <c r="GYC10" s="57"/>
      <c r="GYD10" s="57"/>
      <c r="GYE10" s="57"/>
      <c r="GYF10" s="57"/>
      <c r="GYG10" s="57"/>
      <c r="GYH10" s="57"/>
      <c r="GYI10" s="57"/>
      <c r="GYJ10" s="57"/>
      <c r="GYK10" s="57"/>
      <c r="GYL10" s="57"/>
      <c r="GYM10" s="57"/>
      <c r="GYN10" s="57"/>
      <c r="GYO10" s="57"/>
      <c r="GYP10" s="57"/>
      <c r="GYQ10" s="57"/>
      <c r="GYR10" s="57"/>
      <c r="GYS10" s="57"/>
      <c r="GYT10" s="57"/>
      <c r="GYU10" s="57"/>
      <c r="GYV10" s="57"/>
      <c r="GYW10" s="57"/>
      <c r="GYX10" s="57"/>
      <c r="GYY10" s="57"/>
      <c r="GYZ10" s="57"/>
      <c r="GZA10" s="57"/>
      <c r="GZB10" s="57"/>
      <c r="GZC10" s="57"/>
      <c r="GZD10" s="57"/>
      <c r="GZE10" s="57"/>
      <c r="GZF10" s="57"/>
      <c r="GZG10" s="57"/>
      <c r="GZH10" s="57"/>
      <c r="GZI10" s="57"/>
      <c r="GZJ10" s="57"/>
      <c r="GZK10" s="57"/>
      <c r="GZL10" s="57"/>
      <c r="GZM10" s="57"/>
      <c r="GZN10" s="57"/>
      <c r="GZO10" s="57"/>
      <c r="GZP10" s="57"/>
      <c r="GZQ10" s="57"/>
      <c r="GZR10" s="57"/>
      <c r="GZS10" s="57"/>
      <c r="GZT10" s="57"/>
      <c r="GZU10" s="57"/>
      <c r="GZV10" s="57"/>
      <c r="GZW10" s="57"/>
      <c r="GZX10" s="57"/>
      <c r="GZY10" s="57"/>
      <c r="GZZ10" s="57"/>
      <c r="HAA10" s="57"/>
      <c r="HAB10" s="57"/>
      <c r="HAC10" s="57"/>
      <c r="HAD10" s="57"/>
      <c r="HAE10" s="57"/>
      <c r="HAF10" s="57"/>
      <c r="HAG10" s="57"/>
      <c r="HAH10" s="57"/>
      <c r="HAI10" s="57"/>
      <c r="HAJ10" s="57"/>
      <c r="HAK10" s="57"/>
      <c r="HAL10" s="57"/>
      <c r="HAM10" s="57"/>
      <c r="HAN10" s="57"/>
      <c r="HAO10" s="57"/>
      <c r="HAP10" s="57"/>
      <c r="HAQ10" s="57"/>
      <c r="HAR10" s="57"/>
      <c r="HAS10" s="57"/>
      <c r="HAT10" s="57"/>
      <c r="HAU10" s="57"/>
      <c r="HAV10" s="57"/>
      <c r="HAW10" s="57"/>
      <c r="HAX10" s="57"/>
      <c r="HAY10" s="57"/>
      <c r="HAZ10" s="57"/>
      <c r="HBA10" s="57"/>
      <c r="HBB10" s="57"/>
      <c r="HBC10" s="57"/>
      <c r="HBD10" s="57"/>
      <c r="HBE10" s="57"/>
      <c r="HBF10" s="57"/>
      <c r="HBG10" s="57"/>
      <c r="HBH10" s="57"/>
      <c r="HBI10" s="57"/>
      <c r="HBJ10" s="57"/>
      <c r="HBK10" s="57"/>
      <c r="HBL10" s="57"/>
      <c r="HBM10" s="57"/>
      <c r="HBN10" s="57"/>
      <c r="HBO10" s="57"/>
      <c r="HBP10" s="57"/>
      <c r="HBQ10" s="57"/>
      <c r="HBR10" s="57"/>
      <c r="HBS10" s="57"/>
      <c r="HBT10" s="57"/>
      <c r="HBU10" s="57"/>
      <c r="HBV10" s="57"/>
      <c r="HBW10" s="57"/>
      <c r="HBX10" s="57"/>
      <c r="HBY10" s="57"/>
      <c r="HBZ10" s="57"/>
      <c r="HCA10" s="57"/>
      <c r="HCB10" s="57"/>
      <c r="HCC10" s="57"/>
      <c r="HCD10" s="57"/>
      <c r="HCE10" s="57"/>
      <c r="HCF10" s="57"/>
      <c r="HCG10" s="57"/>
      <c r="HCH10" s="57"/>
      <c r="HCI10" s="57"/>
      <c r="HCJ10" s="57"/>
      <c r="HCK10" s="57"/>
      <c r="HCL10" s="57"/>
      <c r="HCM10" s="57"/>
      <c r="HCN10" s="57"/>
      <c r="HCO10" s="57"/>
      <c r="HCP10" s="57"/>
      <c r="HCQ10" s="57"/>
      <c r="HCR10" s="57"/>
      <c r="HCS10" s="57"/>
      <c r="HCT10" s="57"/>
      <c r="HCU10" s="57"/>
      <c r="HCV10" s="57"/>
      <c r="HCW10" s="57"/>
      <c r="HCX10" s="57"/>
      <c r="HCY10" s="57"/>
      <c r="HCZ10" s="57"/>
      <c r="HDA10" s="57"/>
      <c r="HDB10" s="57"/>
      <c r="HDC10" s="57"/>
      <c r="HDD10" s="57"/>
      <c r="HDE10" s="57"/>
      <c r="HDF10" s="57"/>
      <c r="HDG10" s="57"/>
      <c r="HDH10" s="57"/>
      <c r="HDI10" s="57"/>
      <c r="HDJ10" s="57"/>
      <c r="HDK10" s="57"/>
      <c r="HDL10" s="57"/>
      <c r="HDM10" s="57"/>
      <c r="HDN10" s="57"/>
      <c r="HDO10" s="57"/>
      <c r="HDP10" s="57"/>
      <c r="HDQ10" s="57"/>
      <c r="HDR10" s="57"/>
      <c r="HDS10" s="57"/>
      <c r="HDT10" s="57"/>
      <c r="HDU10" s="57"/>
      <c r="HDV10" s="57"/>
      <c r="HDW10" s="57"/>
      <c r="HDX10" s="57"/>
      <c r="HDY10" s="57"/>
      <c r="HDZ10" s="57"/>
      <c r="HEA10" s="57"/>
      <c r="HEB10" s="57"/>
      <c r="HEC10" s="57"/>
      <c r="HED10" s="57"/>
      <c r="HEE10" s="57"/>
      <c r="HEF10" s="57"/>
      <c r="HEG10" s="57"/>
      <c r="HEH10" s="57"/>
      <c r="HEI10" s="57"/>
      <c r="HEJ10" s="57"/>
      <c r="HEK10" s="57"/>
      <c r="HEL10" s="57"/>
      <c r="HEM10" s="57"/>
      <c r="HEN10" s="57"/>
      <c r="HEO10" s="57"/>
      <c r="HEP10" s="57"/>
      <c r="HEQ10" s="57"/>
      <c r="HER10" s="57"/>
      <c r="HES10" s="57"/>
      <c r="HET10" s="57"/>
      <c r="HEU10" s="57"/>
      <c r="HEV10" s="57"/>
      <c r="HEW10" s="57"/>
      <c r="HEX10" s="57"/>
      <c r="HEY10" s="57"/>
      <c r="HEZ10" s="57"/>
      <c r="HFA10" s="57"/>
      <c r="HFB10" s="57"/>
      <c r="HFC10" s="57"/>
      <c r="HFD10" s="57"/>
      <c r="HFE10" s="57"/>
      <c r="HFF10" s="57"/>
      <c r="HFG10" s="57"/>
      <c r="HFH10" s="57"/>
      <c r="HFI10" s="57"/>
      <c r="HFJ10" s="57"/>
      <c r="HFK10" s="57"/>
      <c r="HFL10" s="57"/>
      <c r="HFM10" s="57"/>
      <c r="HFN10" s="57"/>
      <c r="HFO10" s="57"/>
      <c r="HFP10" s="57"/>
      <c r="HFQ10" s="57"/>
      <c r="HFR10" s="57"/>
      <c r="HFS10" s="57"/>
      <c r="HFT10" s="57"/>
      <c r="HFU10" s="57"/>
      <c r="HFV10" s="57"/>
      <c r="HFW10" s="57"/>
      <c r="HFX10" s="57"/>
      <c r="HFY10" s="57"/>
      <c r="HFZ10" s="57"/>
      <c r="HGA10" s="57"/>
      <c r="HGB10" s="57"/>
      <c r="HGC10" s="57"/>
      <c r="HGD10" s="57"/>
      <c r="HGE10" s="57"/>
      <c r="HGF10" s="57"/>
      <c r="HGG10" s="57"/>
      <c r="HGH10" s="57"/>
      <c r="HGI10" s="57"/>
      <c r="HGJ10" s="57"/>
      <c r="HGK10" s="57"/>
      <c r="HGL10" s="57"/>
      <c r="HGM10" s="57"/>
      <c r="HGN10" s="57"/>
      <c r="HGO10" s="57"/>
      <c r="HGP10" s="57"/>
      <c r="HGQ10" s="57"/>
      <c r="HGR10" s="57"/>
      <c r="HGS10" s="57"/>
      <c r="HGT10" s="57"/>
      <c r="HGU10" s="57"/>
      <c r="HGV10" s="57"/>
      <c r="HGW10" s="57"/>
      <c r="HGX10" s="57"/>
      <c r="HGY10" s="57"/>
      <c r="HGZ10" s="57"/>
      <c r="HHA10" s="57"/>
      <c r="HHB10" s="57"/>
      <c r="HHC10" s="57"/>
      <c r="HHD10" s="57"/>
      <c r="HHE10" s="57"/>
      <c r="HHF10" s="57"/>
      <c r="HHG10" s="57"/>
      <c r="HHH10" s="57"/>
      <c r="HHI10" s="57"/>
      <c r="HHJ10" s="57"/>
      <c r="HHK10" s="57"/>
      <c r="HHL10" s="57"/>
      <c r="HHM10" s="57"/>
      <c r="HHN10" s="57"/>
      <c r="HHO10" s="57"/>
      <c r="HHP10" s="57"/>
      <c r="HHQ10" s="57"/>
      <c r="HHR10" s="57"/>
      <c r="HHS10" s="57"/>
      <c r="HHT10" s="57"/>
      <c r="HHU10" s="57"/>
      <c r="HHV10" s="57"/>
      <c r="HHW10" s="57"/>
      <c r="HHX10" s="57"/>
      <c r="HHY10" s="57"/>
      <c r="HHZ10" s="57"/>
      <c r="HIA10" s="57"/>
      <c r="HIB10" s="57"/>
      <c r="HIC10" s="57"/>
      <c r="HID10" s="57"/>
      <c r="HIE10" s="57"/>
      <c r="HIF10" s="57"/>
      <c r="HIG10" s="57"/>
      <c r="HIH10" s="57"/>
      <c r="HII10" s="57"/>
      <c r="HIJ10" s="57"/>
      <c r="HIK10" s="57"/>
      <c r="HIL10" s="57"/>
      <c r="HIM10" s="57"/>
      <c r="HIN10" s="57"/>
      <c r="HIO10" s="57"/>
      <c r="HIP10" s="57"/>
      <c r="HIQ10" s="57"/>
      <c r="HIR10" s="57"/>
      <c r="HIS10" s="57"/>
      <c r="HIT10" s="57"/>
      <c r="HIU10" s="57"/>
      <c r="HIV10" s="57"/>
      <c r="HIW10" s="57"/>
      <c r="HIX10" s="57"/>
      <c r="HIY10" s="57"/>
      <c r="HIZ10" s="57"/>
      <c r="HJA10" s="57"/>
      <c r="HJB10" s="57"/>
      <c r="HJC10" s="57"/>
      <c r="HJD10" s="57"/>
      <c r="HJE10" s="57"/>
      <c r="HJF10" s="57"/>
      <c r="HJG10" s="57"/>
      <c r="HJH10" s="57"/>
      <c r="HJI10" s="57"/>
      <c r="HJJ10" s="57"/>
      <c r="HJK10" s="57"/>
      <c r="HJL10" s="57"/>
      <c r="HJM10" s="57"/>
      <c r="HJN10" s="57"/>
      <c r="HJO10" s="57"/>
      <c r="HJP10" s="57"/>
      <c r="HJQ10" s="57"/>
      <c r="HJR10" s="57"/>
      <c r="HJS10" s="57"/>
      <c r="HJT10" s="57"/>
      <c r="HJU10" s="57"/>
      <c r="HJV10" s="57"/>
      <c r="HJW10" s="57"/>
      <c r="HJX10" s="57"/>
      <c r="HJY10" s="57"/>
      <c r="HJZ10" s="57"/>
      <c r="HKA10" s="57"/>
      <c r="HKB10" s="57"/>
      <c r="HKC10" s="57"/>
      <c r="HKD10" s="57"/>
      <c r="HKE10" s="57"/>
      <c r="HKF10" s="57"/>
      <c r="HKG10" s="57"/>
      <c r="HKH10" s="57"/>
      <c r="HKI10" s="57"/>
      <c r="HKJ10" s="57"/>
      <c r="HKK10" s="57"/>
      <c r="HKL10" s="57"/>
      <c r="HKM10" s="57"/>
      <c r="HKN10" s="57"/>
      <c r="HKO10" s="57"/>
      <c r="HKP10" s="57"/>
      <c r="HKQ10" s="57"/>
      <c r="HKR10" s="57"/>
      <c r="HKS10" s="57"/>
      <c r="HKT10" s="57"/>
      <c r="HKU10" s="57"/>
      <c r="HKV10" s="57"/>
      <c r="HKW10" s="57"/>
      <c r="HKX10" s="57"/>
      <c r="HKY10" s="57"/>
      <c r="HKZ10" s="57"/>
      <c r="HLA10" s="57"/>
      <c r="HLB10" s="57"/>
      <c r="HLC10" s="57"/>
      <c r="HLD10" s="57"/>
      <c r="HLE10" s="57"/>
      <c r="HLF10" s="57"/>
      <c r="HLG10" s="57"/>
      <c r="HLH10" s="57"/>
      <c r="HLI10" s="57"/>
      <c r="HLJ10" s="57"/>
      <c r="HLK10" s="57"/>
      <c r="HLL10" s="57"/>
      <c r="HLM10" s="57"/>
      <c r="HLN10" s="57"/>
      <c r="HLO10" s="57"/>
      <c r="HLP10" s="57"/>
      <c r="HLQ10" s="57"/>
      <c r="HLR10" s="57"/>
      <c r="HLS10" s="57"/>
      <c r="HLT10" s="57"/>
      <c r="HLU10" s="57"/>
      <c r="HLV10" s="57"/>
      <c r="HLW10" s="57"/>
      <c r="HLX10" s="57"/>
      <c r="HLY10" s="57"/>
      <c r="HLZ10" s="57"/>
      <c r="HMA10" s="57"/>
      <c r="HMB10" s="57"/>
      <c r="HMC10" s="57"/>
      <c r="HMD10" s="57"/>
      <c r="HME10" s="57"/>
      <c r="HMF10" s="57"/>
      <c r="HMG10" s="57"/>
      <c r="HMH10" s="57"/>
      <c r="HMI10" s="57"/>
      <c r="HMJ10" s="57"/>
      <c r="HMK10" s="57"/>
      <c r="HML10" s="57"/>
      <c r="HMM10" s="57"/>
      <c r="HMN10" s="57"/>
      <c r="HMO10" s="57"/>
      <c r="HMP10" s="57"/>
      <c r="HMQ10" s="57"/>
      <c r="HMR10" s="57"/>
      <c r="HMS10" s="57"/>
      <c r="HMT10" s="57"/>
      <c r="HMU10" s="57"/>
      <c r="HMV10" s="57"/>
      <c r="HMW10" s="57"/>
      <c r="HMX10" s="57"/>
      <c r="HMY10" s="57"/>
      <c r="HMZ10" s="57"/>
      <c r="HNA10" s="57"/>
      <c r="HNB10" s="57"/>
      <c r="HNC10" s="57"/>
      <c r="HND10" s="57"/>
      <c r="HNE10" s="57"/>
      <c r="HNF10" s="57"/>
      <c r="HNG10" s="57"/>
      <c r="HNH10" s="57"/>
      <c r="HNI10" s="57"/>
      <c r="HNJ10" s="57"/>
      <c r="HNK10" s="57"/>
      <c r="HNL10" s="57"/>
      <c r="HNM10" s="57"/>
      <c r="HNN10" s="57"/>
      <c r="HNO10" s="57"/>
      <c r="HNP10" s="57"/>
      <c r="HNQ10" s="57"/>
      <c r="HNR10" s="57"/>
      <c r="HNS10" s="57"/>
      <c r="HNT10" s="57"/>
      <c r="HNU10" s="57"/>
      <c r="HNV10" s="57"/>
      <c r="HNW10" s="57"/>
      <c r="HNX10" s="57"/>
      <c r="HNY10" s="57"/>
      <c r="HNZ10" s="57"/>
      <c r="HOA10" s="57"/>
      <c r="HOB10" s="57"/>
      <c r="HOC10" s="57"/>
      <c r="HOD10" s="57"/>
      <c r="HOE10" s="57"/>
      <c r="HOF10" s="57"/>
      <c r="HOG10" s="57"/>
      <c r="HOH10" s="57"/>
      <c r="HOI10" s="57"/>
      <c r="HOJ10" s="57"/>
      <c r="HOK10" s="57"/>
      <c r="HOL10" s="57"/>
      <c r="HOM10" s="57"/>
      <c r="HON10" s="57"/>
      <c r="HOO10" s="57"/>
      <c r="HOP10" s="57"/>
      <c r="HOQ10" s="57"/>
      <c r="HOR10" s="57"/>
      <c r="HOS10" s="57"/>
      <c r="HOT10" s="57"/>
      <c r="HOU10" s="57"/>
      <c r="HOV10" s="57"/>
      <c r="HOW10" s="57"/>
      <c r="HOX10" s="57"/>
      <c r="HOY10" s="57"/>
      <c r="HOZ10" s="57"/>
      <c r="HPA10" s="57"/>
      <c r="HPB10" s="57"/>
      <c r="HPC10" s="57"/>
      <c r="HPD10" s="57"/>
      <c r="HPE10" s="57"/>
      <c r="HPF10" s="57"/>
      <c r="HPG10" s="57"/>
      <c r="HPH10" s="57"/>
      <c r="HPI10" s="57"/>
      <c r="HPJ10" s="57"/>
      <c r="HPK10" s="57"/>
      <c r="HPL10" s="57"/>
      <c r="HPM10" s="57"/>
      <c r="HPN10" s="57"/>
      <c r="HPO10" s="57"/>
      <c r="HPP10" s="57"/>
      <c r="HPQ10" s="57"/>
      <c r="HPR10" s="57"/>
      <c r="HPS10" s="57"/>
      <c r="HPT10" s="57"/>
      <c r="HPU10" s="57"/>
      <c r="HPV10" s="57"/>
      <c r="HPW10" s="57"/>
      <c r="HPX10" s="57"/>
      <c r="HPY10" s="57"/>
      <c r="HPZ10" s="57"/>
      <c r="HQA10" s="57"/>
      <c r="HQB10" s="57"/>
      <c r="HQC10" s="57"/>
      <c r="HQD10" s="57"/>
      <c r="HQE10" s="57"/>
      <c r="HQF10" s="57"/>
      <c r="HQG10" s="57"/>
      <c r="HQH10" s="57"/>
      <c r="HQI10" s="57"/>
      <c r="HQJ10" s="57"/>
      <c r="HQK10" s="57"/>
      <c r="HQL10" s="57"/>
      <c r="HQM10" s="57"/>
      <c r="HQN10" s="57"/>
      <c r="HQO10" s="57"/>
      <c r="HQP10" s="57"/>
      <c r="HQQ10" s="57"/>
      <c r="HQR10" s="57"/>
      <c r="HQS10" s="57"/>
      <c r="HQT10" s="57"/>
      <c r="HQU10" s="57"/>
      <c r="HQV10" s="57"/>
      <c r="HQW10" s="57"/>
      <c r="HQX10" s="57"/>
      <c r="HQY10" s="57"/>
      <c r="HQZ10" s="57"/>
      <c r="HRA10" s="57"/>
      <c r="HRB10" s="57"/>
      <c r="HRC10" s="57"/>
      <c r="HRD10" s="57"/>
      <c r="HRE10" s="57"/>
      <c r="HRF10" s="57"/>
      <c r="HRG10" s="57"/>
      <c r="HRH10" s="57"/>
      <c r="HRI10" s="57"/>
      <c r="HRJ10" s="57"/>
      <c r="HRK10" s="57"/>
      <c r="HRL10" s="57"/>
      <c r="HRM10" s="57"/>
      <c r="HRN10" s="57"/>
      <c r="HRO10" s="57"/>
      <c r="HRP10" s="57"/>
      <c r="HRQ10" s="57"/>
      <c r="HRR10" s="57"/>
      <c r="HRS10" s="57"/>
      <c r="HRT10" s="57"/>
      <c r="HRU10" s="57"/>
      <c r="HRV10" s="57"/>
      <c r="HRW10" s="57"/>
      <c r="HRX10" s="57"/>
      <c r="HRY10" s="57"/>
      <c r="HRZ10" s="57"/>
      <c r="HSA10" s="57"/>
      <c r="HSB10" s="57"/>
      <c r="HSC10" s="57"/>
      <c r="HSD10" s="57"/>
      <c r="HSE10" s="57"/>
      <c r="HSF10" s="57"/>
      <c r="HSG10" s="57"/>
      <c r="HSH10" s="57"/>
      <c r="HSI10" s="57"/>
      <c r="HSJ10" s="57"/>
      <c r="HSK10" s="57"/>
      <c r="HSL10" s="57"/>
      <c r="HSM10" s="57"/>
      <c r="HSN10" s="57"/>
      <c r="HSO10" s="57"/>
      <c r="HSP10" s="57"/>
      <c r="HSQ10" s="57"/>
      <c r="HSR10" s="57"/>
      <c r="HSS10" s="57"/>
      <c r="HST10" s="57"/>
      <c r="HSU10" s="57"/>
      <c r="HSV10" s="57"/>
      <c r="HSW10" s="57"/>
      <c r="HSX10" s="57"/>
      <c r="HSY10" s="57"/>
      <c r="HSZ10" s="57"/>
      <c r="HTA10" s="57"/>
      <c r="HTB10" s="57"/>
      <c r="HTC10" s="57"/>
      <c r="HTD10" s="57"/>
      <c r="HTE10" s="57"/>
      <c r="HTF10" s="57"/>
      <c r="HTG10" s="57"/>
      <c r="HTH10" s="57"/>
      <c r="HTI10" s="57"/>
      <c r="HTJ10" s="57"/>
      <c r="HTK10" s="57"/>
      <c r="HTL10" s="57"/>
      <c r="HTM10" s="57"/>
      <c r="HTN10" s="57"/>
      <c r="HTO10" s="57"/>
      <c r="HTP10" s="57"/>
      <c r="HTQ10" s="57"/>
      <c r="HTR10" s="57"/>
      <c r="HTS10" s="57"/>
      <c r="HTT10" s="57"/>
      <c r="HTU10" s="57"/>
      <c r="HTV10" s="57"/>
      <c r="HTW10" s="57"/>
      <c r="HTX10" s="57"/>
      <c r="HTY10" s="57"/>
      <c r="HTZ10" s="57"/>
      <c r="HUA10" s="57"/>
      <c r="HUB10" s="57"/>
      <c r="HUC10" s="57"/>
      <c r="HUD10" s="57"/>
      <c r="HUE10" s="57"/>
      <c r="HUF10" s="57"/>
      <c r="HUG10" s="57"/>
      <c r="HUH10" s="57"/>
      <c r="HUI10" s="57"/>
      <c r="HUJ10" s="57"/>
      <c r="HUK10" s="57"/>
      <c r="HUL10" s="57"/>
      <c r="HUM10" s="57"/>
      <c r="HUN10" s="57"/>
      <c r="HUO10" s="57"/>
      <c r="HUP10" s="57"/>
      <c r="HUQ10" s="57"/>
      <c r="HUR10" s="57"/>
      <c r="HUS10" s="57"/>
      <c r="HUT10" s="57"/>
      <c r="HUU10" s="57"/>
      <c r="HUV10" s="57"/>
      <c r="HUW10" s="57"/>
      <c r="HUX10" s="57"/>
      <c r="HUY10" s="57"/>
      <c r="HUZ10" s="57"/>
      <c r="HVA10" s="57"/>
      <c r="HVB10" s="57"/>
      <c r="HVC10" s="57"/>
      <c r="HVD10" s="57"/>
      <c r="HVE10" s="57"/>
      <c r="HVF10" s="57"/>
      <c r="HVG10" s="57"/>
      <c r="HVH10" s="57"/>
      <c r="HVI10" s="57"/>
      <c r="HVJ10" s="57"/>
      <c r="HVK10" s="57"/>
      <c r="HVL10" s="57"/>
      <c r="HVM10" s="57"/>
      <c r="HVN10" s="57"/>
      <c r="HVO10" s="57"/>
      <c r="HVP10" s="57"/>
      <c r="HVQ10" s="57"/>
      <c r="HVR10" s="57"/>
      <c r="HVS10" s="57"/>
      <c r="HVT10" s="57"/>
      <c r="HVU10" s="57"/>
      <c r="HVV10" s="57"/>
      <c r="HVW10" s="57"/>
      <c r="HVX10" s="57"/>
      <c r="HVY10" s="57"/>
      <c r="HVZ10" s="57"/>
      <c r="HWA10" s="57"/>
      <c r="HWB10" s="57"/>
      <c r="HWC10" s="57"/>
      <c r="HWD10" s="57"/>
      <c r="HWE10" s="57"/>
      <c r="HWF10" s="57"/>
      <c r="HWG10" s="57"/>
      <c r="HWH10" s="57"/>
      <c r="HWI10" s="57"/>
      <c r="HWJ10" s="57"/>
      <c r="HWK10" s="57"/>
      <c r="HWL10" s="57"/>
      <c r="HWM10" s="57"/>
      <c r="HWN10" s="57"/>
      <c r="HWO10" s="57"/>
      <c r="HWP10" s="57"/>
      <c r="HWQ10" s="57"/>
      <c r="HWR10" s="57"/>
      <c r="HWS10" s="57"/>
      <c r="HWT10" s="57"/>
      <c r="HWU10" s="57"/>
      <c r="HWV10" s="57"/>
      <c r="HWW10" s="57"/>
      <c r="HWX10" s="57"/>
      <c r="HWY10" s="57"/>
      <c r="HWZ10" s="57"/>
      <c r="HXA10" s="57"/>
      <c r="HXB10" s="57"/>
      <c r="HXC10" s="57"/>
      <c r="HXD10" s="57"/>
      <c r="HXE10" s="57"/>
      <c r="HXF10" s="57"/>
      <c r="HXG10" s="57"/>
      <c r="HXH10" s="57"/>
      <c r="HXI10" s="57"/>
      <c r="HXJ10" s="57"/>
      <c r="HXK10" s="57"/>
      <c r="HXL10" s="57"/>
      <c r="HXM10" s="57"/>
      <c r="HXN10" s="57"/>
      <c r="HXO10" s="57"/>
      <c r="HXP10" s="57"/>
      <c r="HXQ10" s="57"/>
      <c r="HXR10" s="57"/>
      <c r="HXS10" s="57"/>
      <c r="HXT10" s="57"/>
      <c r="HXU10" s="57"/>
      <c r="HXV10" s="57"/>
      <c r="HXW10" s="57"/>
      <c r="HXX10" s="57"/>
      <c r="HXY10" s="57"/>
      <c r="HXZ10" s="57"/>
      <c r="HYA10" s="57"/>
      <c r="HYB10" s="57"/>
      <c r="HYC10" s="57"/>
      <c r="HYD10" s="57"/>
      <c r="HYE10" s="57"/>
      <c r="HYF10" s="57"/>
      <c r="HYG10" s="57"/>
      <c r="HYH10" s="57"/>
      <c r="HYI10" s="57"/>
      <c r="HYJ10" s="57"/>
      <c r="HYK10" s="57"/>
      <c r="HYL10" s="57"/>
      <c r="HYM10" s="57"/>
      <c r="HYN10" s="57"/>
      <c r="HYO10" s="57"/>
      <c r="HYP10" s="57"/>
      <c r="HYQ10" s="57"/>
      <c r="HYR10" s="57"/>
      <c r="HYS10" s="57"/>
      <c r="HYT10" s="57"/>
      <c r="HYU10" s="57"/>
      <c r="HYV10" s="57"/>
      <c r="HYW10" s="57"/>
      <c r="HYX10" s="57"/>
      <c r="HYY10" s="57"/>
      <c r="HYZ10" s="57"/>
      <c r="HZA10" s="57"/>
      <c r="HZB10" s="57"/>
      <c r="HZC10" s="57"/>
      <c r="HZD10" s="57"/>
      <c r="HZE10" s="57"/>
      <c r="HZF10" s="57"/>
      <c r="HZG10" s="57"/>
      <c r="HZH10" s="57"/>
      <c r="HZI10" s="57"/>
      <c r="HZJ10" s="57"/>
      <c r="HZK10" s="57"/>
      <c r="HZL10" s="57"/>
      <c r="HZM10" s="57"/>
      <c r="HZN10" s="57"/>
      <c r="HZO10" s="57"/>
      <c r="HZP10" s="57"/>
      <c r="HZQ10" s="57"/>
      <c r="HZR10" s="57"/>
      <c r="HZS10" s="57"/>
      <c r="HZT10" s="57"/>
      <c r="HZU10" s="57"/>
      <c r="HZV10" s="57"/>
      <c r="HZW10" s="57"/>
      <c r="HZX10" s="57"/>
      <c r="HZY10" s="57"/>
      <c r="HZZ10" s="57"/>
      <c r="IAA10" s="57"/>
      <c r="IAB10" s="57"/>
      <c r="IAC10" s="57"/>
      <c r="IAD10" s="57"/>
      <c r="IAE10" s="57"/>
      <c r="IAF10" s="57"/>
      <c r="IAG10" s="57"/>
      <c r="IAH10" s="57"/>
      <c r="IAI10" s="57"/>
      <c r="IAJ10" s="57"/>
      <c r="IAK10" s="57"/>
      <c r="IAL10" s="57"/>
      <c r="IAM10" s="57"/>
      <c r="IAN10" s="57"/>
      <c r="IAO10" s="57"/>
      <c r="IAP10" s="57"/>
      <c r="IAQ10" s="57"/>
      <c r="IAR10" s="57"/>
      <c r="IAS10" s="57"/>
      <c r="IAT10" s="57"/>
      <c r="IAU10" s="57"/>
      <c r="IAV10" s="57"/>
      <c r="IAW10" s="57"/>
      <c r="IAX10" s="57"/>
      <c r="IAY10" s="57"/>
      <c r="IAZ10" s="57"/>
      <c r="IBA10" s="57"/>
      <c r="IBB10" s="57"/>
      <c r="IBC10" s="57"/>
      <c r="IBD10" s="57"/>
      <c r="IBE10" s="57"/>
      <c r="IBF10" s="57"/>
      <c r="IBG10" s="57"/>
      <c r="IBH10" s="57"/>
      <c r="IBI10" s="57"/>
      <c r="IBJ10" s="57"/>
      <c r="IBK10" s="57"/>
      <c r="IBL10" s="57"/>
      <c r="IBM10" s="57"/>
      <c r="IBN10" s="57"/>
      <c r="IBO10" s="57"/>
      <c r="IBP10" s="57"/>
      <c r="IBQ10" s="57"/>
      <c r="IBR10" s="57"/>
      <c r="IBS10" s="57"/>
      <c r="IBT10" s="57"/>
      <c r="IBU10" s="57"/>
      <c r="IBV10" s="57"/>
      <c r="IBW10" s="57"/>
      <c r="IBX10" s="57"/>
      <c r="IBY10" s="57"/>
      <c r="IBZ10" s="57"/>
      <c r="ICA10" s="57"/>
      <c r="ICB10" s="57"/>
      <c r="ICC10" s="57"/>
      <c r="ICD10" s="57"/>
      <c r="ICE10" s="57"/>
      <c r="ICF10" s="57"/>
      <c r="ICG10" s="57"/>
      <c r="ICH10" s="57"/>
      <c r="ICI10" s="57"/>
      <c r="ICJ10" s="57"/>
      <c r="ICK10" s="57"/>
      <c r="ICL10" s="57"/>
      <c r="ICM10" s="57"/>
      <c r="ICN10" s="57"/>
      <c r="ICO10" s="57"/>
      <c r="ICP10" s="57"/>
      <c r="ICQ10" s="57"/>
      <c r="ICR10" s="57"/>
      <c r="ICS10" s="57"/>
      <c r="ICT10" s="57"/>
      <c r="ICU10" s="57"/>
      <c r="ICV10" s="57"/>
      <c r="ICW10" s="57"/>
      <c r="ICX10" s="57"/>
      <c r="ICY10" s="57"/>
      <c r="ICZ10" s="57"/>
      <c r="IDA10" s="57"/>
      <c r="IDB10" s="57"/>
      <c r="IDC10" s="57"/>
      <c r="IDD10" s="57"/>
      <c r="IDE10" s="57"/>
      <c r="IDF10" s="57"/>
      <c r="IDG10" s="57"/>
      <c r="IDH10" s="57"/>
      <c r="IDI10" s="57"/>
      <c r="IDJ10" s="57"/>
      <c r="IDK10" s="57"/>
      <c r="IDL10" s="57"/>
      <c r="IDM10" s="57"/>
      <c r="IDN10" s="57"/>
      <c r="IDO10" s="57"/>
      <c r="IDP10" s="57"/>
      <c r="IDQ10" s="57"/>
      <c r="IDR10" s="57"/>
      <c r="IDS10" s="57"/>
      <c r="IDT10" s="57"/>
      <c r="IDU10" s="57"/>
      <c r="IDV10" s="57"/>
      <c r="IDW10" s="57"/>
      <c r="IDX10" s="57"/>
      <c r="IDY10" s="57"/>
      <c r="IDZ10" s="57"/>
      <c r="IEA10" s="57"/>
      <c r="IEB10" s="57"/>
      <c r="IEC10" s="57"/>
      <c r="IED10" s="57"/>
      <c r="IEE10" s="57"/>
      <c r="IEF10" s="57"/>
      <c r="IEG10" s="57"/>
      <c r="IEH10" s="57"/>
      <c r="IEI10" s="57"/>
      <c r="IEJ10" s="57"/>
      <c r="IEK10" s="57"/>
      <c r="IEL10" s="57"/>
      <c r="IEM10" s="57"/>
      <c r="IEN10" s="57"/>
      <c r="IEO10" s="57"/>
      <c r="IEP10" s="57"/>
      <c r="IEQ10" s="57"/>
      <c r="IER10" s="57"/>
      <c r="IES10" s="57"/>
      <c r="IET10" s="57"/>
      <c r="IEU10" s="57"/>
      <c r="IEV10" s="57"/>
      <c r="IEW10" s="57"/>
      <c r="IEX10" s="57"/>
      <c r="IEY10" s="57"/>
      <c r="IEZ10" s="57"/>
      <c r="IFA10" s="57"/>
      <c r="IFB10" s="57"/>
      <c r="IFC10" s="57"/>
      <c r="IFD10" s="57"/>
      <c r="IFE10" s="57"/>
      <c r="IFF10" s="57"/>
      <c r="IFG10" s="57"/>
      <c r="IFH10" s="57"/>
      <c r="IFI10" s="57"/>
      <c r="IFJ10" s="57"/>
      <c r="IFK10" s="57"/>
      <c r="IFL10" s="57"/>
      <c r="IFM10" s="57"/>
      <c r="IFN10" s="57"/>
      <c r="IFO10" s="57"/>
      <c r="IFP10" s="57"/>
      <c r="IFQ10" s="57"/>
      <c r="IFR10" s="57"/>
      <c r="IFS10" s="57"/>
      <c r="IFT10" s="57"/>
      <c r="IFU10" s="57"/>
      <c r="IFV10" s="57"/>
      <c r="IFW10" s="57"/>
      <c r="IFX10" s="57"/>
      <c r="IFY10" s="57"/>
      <c r="IFZ10" s="57"/>
      <c r="IGA10" s="57"/>
      <c r="IGB10" s="57"/>
      <c r="IGC10" s="57"/>
      <c r="IGD10" s="57"/>
      <c r="IGE10" s="57"/>
      <c r="IGF10" s="57"/>
      <c r="IGG10" s="57"/>
      <c r="IGH10" s="57"/>
      <c r="IGI10" s="57"/>
      <c r="IGJ10" s="57"/>
      <c r="IGK10" s="57"/>
      <c r="IGL10" s="57"/>
      <c r="IGM10" s="57"/>
      <c r="IGN10" s="57"/>
      <c r="IGO10" s="57"/>
      <c r="IGP10" s="57"/>
      <c r="IGQ10" s="57"/>
      <c r="IGR10" s="57"/>
      <c r="IGS10" s="57"/>
      <c r="IGT10" s="57"/>
      <c r="IGU10" s="57"/>
      <c r="IGV10" s="57"/>
      <c r="IGW10" s="57"/>
      <c r="IGX10" s="57"/>
      <c r="IGY10" s="57"/>
      <c r="IGZ10" s="57"/>
      <c r="IHA10" s="57"/>
      <c r="IHB10" s="57"/>
      <c r="IHC10" s="57"/>
      <c r="IHD10" s="57"/>
      <c r="IHE10" s="57"/>
      <c r="IHF10" s="57"/>
      <c r="IHG10" s="57"/>
      <c r="IHH10" s="57"/>
      <c r="IHI10" s="57"/>
      <c r="IHJ10" s="57"/>
      <c r="IHK10" s="57"/>
      <c r="IHL10" s="57"/>
      <c r="IHM10" s="57"/>
      <c r="IHN10" s="57"/>
      <c r="IHO10" s="57"/>
      <c r="IHP10" s="57"/>
      <c r="IHQ10" s="57"/>
      <c r="IHR10" s="57"/>
      <c r="IHS10" s="57"/>
      <c r="IHT10" s="57"/>
      <c r="IHU10" s="57"/>
      <c r="IHV10" s="57"/>
      <c r="IHW10" s="57"/>
      <c r="IHX10" s="57"/>
      <c r="IHY10" s="57"/>
      <c r="IHZ10" s="57"/>
      <c r="IIA10" s="57"/>
      <c r="IIB10" s="57"/>
      <c r="IIC10" s="57"/>
      <c r="IID10" s="57"/>
      <c r="IIE10" s="57"/>
      <c r="IIF10" s="57"/>
      <c r="IIG10" s="57"/>
      <c r="IIH10" s="57"/>
      <c r="III10" s="57"/>
      <c r="IIJ10" s="57"/>
      <c r="IIK10" s="57"/>
      <c r="IIL10" s="57"/>
      <c r="IIM10" s="57"/>
      <c r="IIN10" s="57"/>
      <c r="IIO10" s="57"/>
      <c r="IIP10" s="57"/>
      <c r="IIQ10" s="57"/>
      <c r="IIR10" s="57"/>
      <c r="IIS10" s="57"/>
      <c r="IIT10" s="57"/>
      <c r="IIU10" s="57"/>
      <c r="IIV10" s="57"/>
      <c r="IIW10" s="57"/>
      <c r="IIX10" s="57"/>
      <c r="IIY10" s="57"/>
      <c r="IIZ10" s="57"/>
      <c r="IJA10" s="57"/>
      <c r="IJB10" s="57"/>
      <c r="IJC10" s="57"/>
      <c r="IJD10" s="57"/>
      <c r="IJE10" s="57"/>
      <c r="IJF10" s="57"/>
      <c r="IJG10" s="57"/>
      <c r="IJH10" s="57"/>
      <c r="IJI10" s="57"/>
      <c r="IJJ10" s="57"/>
      <c r="IJK10" s="57"/>
      <c r="IJL10" s="57"/>
      <c r="IJM10" s="57"/>
      <c r="IJN10" s="57"/>
      <c r="IJO10" s="57"/>
      <c r="IJP10" s="57"/>
      <c r="IJQ10" s="57"/>
      <c r="IJR10" s="57"/>
      <c r="IJS10" s="57"/>
      <c r="IJT10" s="57"/>
      <c r="IJU10" s="57"/>
      <c r="IJV10" s="57"/>
      <c r="IJW10" s="57"/>
      <c r="IJX10" s="57"/>
      <c r="IJY10" s="57"/>
      <c r="IJZ10" s="57"/>
      <c r="IKA10" s="57"/>
      <c r="IKB10" s="57"/>
      <c r="IKC10" s="57"/>
      <c r="IKD10" s="57"/>
      <c r="IKE10" s="57"/>
      <c r="IKF10" s="57"/>
      <c r="IKG10" s="57"/>
      <c r="IKH10" s="57"/>
      <c r="IKI10" s="57"/>
      <c r="IKJ10" s="57"/>
      <c r="IKK10" s="57"/>
      <c r="IKL10" s="57"/>
      <c r="IKM10" s="57"/>
      <c r="IKN10" s="57"/>
      <c r="IKO10" s="57"/>
      <c r="IKP10" s="57"/>
      <c r="IKQ10" s="57"/>
      <c r="IKR10" s="57"/>
      <c r="IKS10" s="57"/>
      <c r="IKT10" s="57"/>
      <c r="IKU10" s="57"/>
      <c r="IKV10" s="57"/>
      <c r="IKW10" s="57"/>
      <c r="IKX10" s="57"/>
      <c r="IKY10" s="57"/>
      <c r="IKZ10" s="57"/>
      <c r="ILA10" s="57"/>
      <c r="ILB10" s="57"/>
      <c r="ILC10" s="57"/>
      <c r="ILD10" s="57"/>
      <c r="ILE10" s="57"/>
      <c r="ILF10" s="57"/>
      <c r="ILG10" s="57"/>
      <c r="ILH10" s="57"/>
      <c r="ILI10" s="57"/>
      <c r="ILJ10" s="57"/>
      <c r="ILK10" s="57"/>
      <c r="ILL10" s="57"/>
      <c r="ILM10" s="57"/>
      <c r="ILN10" s="57"/>
      <c r="ILO10" s="57"/>
      <c r="ILP10" s="57"/>
      <c r="ILQ10" s="57"/>
      <c r="ILR10" s="57"/>
      <c r="ILS10" s="57"/>
      <c r="ILT10" s="57"/>
      <c r="ILU10" s="57"/>
      <c r="ILV10" s="57"/>
      <c r="ILW10" s="57"/>
      <c r="ILX10" s="57"/>
      <c r="ILY10" s="57"/>
      <c r="ILZ10" s="57"/>
      <c r="IMA10" s="57"/>
      <c r="IMB10" s="57"/>
      <c r="IMC10" s="57"/>
      <c r="IMD10" s="57"/>
      <c r="IME10" s="57"/>
      <c r="IMF10" s="57"/>
      <c r="IMG10" s="57"/>
      <c r="IMH10" s="57"/>
      <c r="IMI10" s="57"/>
      <c r="IMJ10" s="57"/>
      <c r="IMK10" s="57"/>
      <c r="IML10" s="57"/>
      <c r="IMM10" s="57"/>
      <c r="IMN10" s="57"/>
      <c r="IMO10" s="57"/>
      <c r="IMP10" s="57"/>
      <c r="IMQ10" s="57"/>
      <c r="IMR10" s="57"/>
      <c r="IMS10" s="57"/>
      <c r="IMT10" s="57"/>
      <c r="IMU10" s="57"/>
      <c r="IMV10" s="57"/>
      <c r="IMW10" s="57"/>
      <c r="IMX10" s="57"/>
      <c r="IMY10" s="57"/>
      <c r="IMZ10" s="57"/>
      <c r="INA10" s="57"/>
      <c r="INB10" s="57"/>
      <c r="INC10" s="57"/>
      <c r="IND10" s="57"/>
      <c r="INE10" s="57"/>
      <c r="INF10" s="57"/>
      <c r="ING10" s="57"/>
      <c r="INH10" s="57"/>
      <c r="INI10" s="57"/>
      <c r="INJ10" s="57"/>
      <c r="INK10" s="57"/>
      <c r="INL10" s="57"/>
      <c r="INM10" s="57"/>
      <c r="INN10" s="57"/>
      <c r="INO10" s="57"/>
      <c r="INP10" s="57"/>
      <c r="INQ10" s="57"/>
      <c r="INR10" s="57"/>
      <c r="INS10" s="57"/>
      <c r="INT10" s="57"/>
      <c r="INU10" s="57"/>
      <c r="INV10" s="57"/>
      <c r="INW10" s="57"/>
      <c r="INX10" s="57"/>
      <c r="INY10" s="57"/>
      <c r="INZ10" s="57"/>
      <c r="IOA10" s="57"/>
      <c r="IOB10" s="57"/>
      <c r="IOC10" s="57"/>
      <c r="IOD10" s="57"/>
      <c r="IOE10" s="57"/>
      <c r="IOF10" s="57"/>
      <c r="IOG10" s="57"/>
      <c r="IOH10" s="57"/>
      <c r="IOI10" s="57"/>
      <c r="IOJ10" s="57"/>
      <c r="IOK10" s="57"/>
      <c r="IOL10" s="57"/>
      <c r="IOM10" s="57"/>
      <c r="ION10" s="57"/>
      <c r="IOO10" s="57"/>
      <c r="IOP10" s="57"/>
      <c r="IOQ10" s="57"/>
      <c r="IOR10" s="57"/>
      <c r="IOS10" s="57"/>
      <c r="IOT10" s="57"/>
      <c r="IOU10" s="57"/>
      <c r="IOV10" s="57"/>
      <c r="IOW10" s="57"/>
      <c r="IOX10" s="57"/>
      <c r="IOY10" s="57"/>
      <c r="IOZ10" s="57"/>
      <c r="IPA10" s="57"/>
      <c r="IPB10" s="57"/>
      <c r="IPC10" s="57"/>
      <c r="IPD10" s="57"/>
      <c r="IPE10" s="57"/>
      <c r="IPF10" s="57"/>
      <c r="IPG10" s="57"/>
      <c r="IPH10" s="57"/>
      <c r="IPI10" s="57"/>
      <c r="IPJ10" s="57"/>
      <c r="IPK10" s="57"/>
      <c r="IPL10" s="57"/>
      <c r="IPM10" s="57"/>
      <c r="IPN10" s="57"/>
      <c r="IPO10" s="57"/>
      <c r="IPP10" s="57"/>
      <c r="IPQ10" s="57"/>
      <c r="IPR10" s="57"/>
      <c r="IPS10" s="57"/>
      <c r="IPT10" s="57"/>
      <c r="IPU10" s="57"/>
      <c r="IPV10" s="57"/>
      <c r="IPW10" s="57"/>
      <c r="IPX10" s="57"/>
      <c r="IPY10" s="57"/>
      <c r="IPZ10" s="57"/>
      <c r="IQA10" s="57"/>
      <c r="IQB10" s="57"/>
      <c r="IQC10" s="57"/>
      <c r="IQD10" s="57"/>
      <c r="IQE10" s="57"/>
      <c r="IQF10" s="57"/>
      <c r="IQG10" s="57"/>
      <c r="IQH10" s="57"/>
      <c r="IQI10" s="57"/>
      <c r="IQJ10" s="57"/>
      <c r="IQK10" s="57"/>
      <c r="IQL10" s="57"/>
      <c r="IQM10" s="57"/>
      <c r="IQN10" s="57"/>
      <c r="IQO10" s="57"/>
      <c r="IQP10" s="57"/>
      <c r="IQQ10" s="57"/>
      <c r="IQR10" s="57"/>
      <c r="IQS10" s="57"/>
      <c r="IQT10" s="57"/>
      <c r="IQU10" s="57"/>
      <c r="IQV10" s="57"/>
      <c r="IQW10" s="57"/>
      <c r="IQX10" s="57"/>
      <c r="IQY10" s="57"/>
      <c r="IQZ10" s="57"/>
      <c r="IRA10" s="57"/>
      <c r="IRB10" s="57"/>
      <c r="IRC10" s="57"/>
      <c r="IRD10" s="57"/>
      <c r="IRE10" s="57"/>
      <c r="IRF10" s="57"/>
      <c r="IRG10" s="57"/>
      <c r="IRH10" s="57"/>
      <c r="IRI10" s="57"/>
      <c r="IRJ10" s="57"/>
      <c r="IRK10" s="57"/>
      <c r="IRL10" s="57"/>
      <c r="IRM10" s="57"/>
      <c r="IRN10" s="57"/>
      <c r="IRO10" s="57"/>
      <c r="IRP10" s="57"/>
      <c r="IRQ10" s="57"/>
      <c r="IRR10" s="57"/>
      <c r="IRS10" s="57"/>
      <c r="IRT10" s="57"/>
      <c r="IRU10" s="57"/>
      <c r="IRV10" s="57"/>
      <c r="IRW10" s="57"/>
      <c r="IRX10" s="57"/>
      <c r="IRY10" s="57"/>
      <c r="IRZ10" s="57"/>
      <c r="ISA10" s="57"/>
      <c r="ISB10" s="57"/>
      <c r="ISC10" s="57"/>
      <c r="ISD10" s="57"/>
      <c r="ISE10" s="57"/>
      <c r="ISF10" s="57"/>
      <c r="ISG10" s="57"/>
      <c r="ISH10" s="57"/>
      <c r="ISI10" s="57"/>
      <c r="ISJ10" s="57"/>
      <c r="ISK10" s="57"/>
      <c r="ISL10" s="57"/>
      <c r="ISM10" s="57"/>
      <c r="ISN10" s="57"/>
      <c r="ISO10" s="57"/>
      <c r="ISP10" s="57"/>
      <c r="ISQ10" s="57"/>
      <c r="ISR10" s="57"/>
      <c r="ISS10" s="57"/>
      <c r="IST10" s="57"/>
      <c r="ISU10" s="57"/>
      <c r="ISV10" s="57"/>
      <c r="ISW10" s="57"/>
      <c r="ISX10" s="57"/>
      <c r="ISY10" s="57"/>
      <c r="ISZ10" s="57"/>
      <c r="ITA10" s="57"/>
      <c r="ITB10" s="57"/>
      <c r="ITC10" s="57"/>
      <c r="ITD10" s="57"/>
      <c r="ITE10" s="57"/>
      <c r="ITF10" s="57"/>
      <c r="ITG10" s="57"/>
      <c r="ITH10" s="57"/>
      <c r="ITI10" s="57"/>
      <c r="ITJ10" s="57"/>
      <c r="ITK10" s="57"/>
      <c r="ITL10" s="57"/>
      <c r="ITM10" s="57"/>
      <c r="ITN10" s="57"/>
      <c r="ITO10" s="57"/>
      <c r="ITP10" s="57"/>
      <c r="ITQ10" s="57"/>
      <c r="ITR10" s="57"/>
      <c r="ITS10" s="57"/>
      <c r="ITT10" s="57"/>
      <c r="ITU10" s="57"/>
      <c r="ITV10" s="57"/>
      <c r="ITW10" s="57"/>
      <c r="ITX10" s="57"/>
      <c r="ITY10" s="57"/>
      <c r="ITZ10" s="57"/>
      <c r="IUA10" s="57"/>
      <c r="IUB10" s="57"/>
      <c r="IUC10" s="57"/>
      <c r="IUD10" s="57"/>
      <c r="IUE10" s="57"/>
      <c r="IUF10" s="57"/>
      <c r="IUG10" s="57"/>
      <c r="IUH10" s="57"/>
      <c r="IUI10" s="57"/>
      <c r="IUJ10" s="57"/>
      <c r="IUK10" s="57"/>
      <c r="IUL10" s="57"/>
      <c r="IUM10" s="57"/>
      <c r="IUN10" s="57"/>
      <c r="IUO10" s="57"/>
      <c r="IUP10" s="57"/>
      <c r="IUQ10" s="57"/>
      <c r="IUR10" s="57"/>
      <c r="IUS10" s="57"/>
      <c r="IUT10" s="57"/>
      <c r="IUU10" s="57"/>
      <c r="IUV10" s="57"/>
      <c r="IUW10" s="57"/>
      <c r="IUX10" s="57"/>
      <c r="IUY10" s="57"/>
      <c r="IUZ10" s="57"/>
      <c r="IVA10" s="57"/>
      <c r="IVB10" s="57"/>
      <c r="IVC10" s="57"/>
      <c r="IVD10" s="57"/>
      <c r="IVE10" s="57"/>
      <c r="IVF10" s="57"/>
      <c r="IVG10" s="57"/>
      <c r="IVH10" s="57"/>
      <c r="IVI10" s="57"/>
      <c r="IVJ10" s="57"/>
      <c r="IVK10" s="57"/>
      <c r="IVL10" s="57"/>
      <c r="IVM10" s="57"/>
      <c r="IVN10" s="57"/>
      <c r="IVO10" s="57"/>
      <c r="IVP10" s="57"/>
      <c r="IVQ10" s="57"/>
      <c r="IVR10" s="57"/>
      <c r="IVS10" s="57"/>
      <c r="IVT10" s="57"/>
      <c r="IVU10" s="57"/>
      <c r="IVV10" s="57"/>
      <c r="IVW10" s="57"/>
      <c r="IVX10" s="57"/>
      <c r="IVY10" s="57"/>
      <c r="IVZ10" s="57"/>
      <c r="IWA10" s="57"/>
      <c r="IWB10" s="57"/>
      <c r="IWC10" s="57"/>
      <c r="IWD10" s="57"/>
      <c r="IWE10" s="57"/>
      <c r="IWF10" s="57"/>
      <c r="IWG10" s="57"/>
      <c r="IWH10" s="57"/>
      <c r="IWI10" s="57"/>
      <c r="IWJ10" s="57"/>
      <c r="IWK10" s="57"/>
      <c r="IWL10" s="57"/>
      <c r="IWM10" s="57"/>
      <c r="IWN10" s="57"/>
      <c r="IWO10" s="57"/>
      <c r="IWP10" s="57"/>
      <c r="IWQ10" s="57"/>
      <c r="IWR10" s="57"/>
      <c r="IWS10" s="57"/>
      <c r="IWT10" s="57"/>
      <c r="IWU10" s="57"/>
      <c r="IWV10" s="57"/>
      <c r="IWW10" s="57"/>
      <c r="IWX10" s="57"/>
      <c r="IWY10" s="57"/>
      <c r="IWZ10" s="57"/>
      <c r="IXA10" s="57"/>
      <c r="IXB10" s="57"/>
      <c r="IXC10" s="57"/>
      <c r="IXD10" s="57"/>
      <c r="IXE10" s="57"/>
      <c r="IXF10" s="57"/>
      <c r="IXG10" s="57"/>
      <c r="IXH10" s="57"/>
      <c r="IXI10" s="57"/>
      <c r="IXJ10" s="57"/>
      <c r="IXK10" s="57"/>
      <c r="IXL10" s="57"/>
      <c r="IXM10" s="57"/>
      <c r="IXN10" s="57"/>
      <c r="IXO10" s="57"/>
      <c r="IXP10" s="57"/>
      <c r="IXQ10" s="57"/>
      <c r="IXR10" s="57"/>
      <c r="IXS10" s="57"/>
      <c r="IXT10" s="57"/>
      <c r="IXU10" s="57"/>
      <c r="IXV10" s="57"/>
      <c r="IXW10" s="57"/>
      <c r="IXX10" s="57"/>
      <c r="IXY10" s="57"/>
      <c r="IXZ10" s="57"/>
      <c r="IYA10" s="57"/>
      <c r="IYB10" s="57"/>
      <c r="IYC10" s="57"/>
      <c r="IYD10" s="57"/>
      <c r="IYE10" s="57"/>
      <c r="IYF10" s="57"/>
      <c r="IYG10" s="57"/>
      <c r="IYH10" s="57"/>
      <c r="IYI10" s="57"/>
      <c r="IYJ10" s="57"/>
      <c r="IYK10" s="57"/>
      <c r="IYL10" s="57"/>
      <c r="IYM10" s="57"/>
      <c r="IYN10" s="57"/>
      <c r="IYO10" s="57"/>
      <c r="IYP10" s="57"/>
      <c r="IYQ10" s="57"/>
      <c r="IYR10" s="57"/>
      <c r="IYS10" s="57"/>
      <c r="IYT10" s="57"/>
      <c r="IYU10" s="57"/>
      <c r="IYV10" s="57"/>
      <c r="IYW10" s="57"/>
      <c r="IYX10" s="57"/>
      <c r="IYY10" s="57"/>
      <c r="IYZ10" s="57"/>
      <c r="IZA10" s="57"/>
      <c r="IZB10" s="57"/>
      <c r="IZC10" s="57"/>
      <c r="IZD10" s="57"/>
      <c r="IZE10" s="57"/>
      <c r="IZF10" s="57"/>
      <c r="IZG10" s="57"/>
      <c r="IZH10" s="57"/>
      <c r="IZI10" s="57"/>
      <c r="IZJ10" s="57"/>
      <c r="IZK10" s="57"/>
      <c r="IZL10" s="57"/>
      <c r="IZM10" s="57"/>
      <c r="IZN10" s="57"/>
      <c r="IZO10" s="57"/>
      <c r="IZP10" s="57"/>
      <c r="IZQ10" s="57"/>
      <c r="IZR10" s="57"/>
      <c r="IZS10" s="57"/>
      <c r="IZT10" s="57"/>
      <c r="IZU10" s="57"/>
      <c r="IZV10" s="57"/>
      <c r="IZW10" s="57"/>
      <c r="IZX10" s="57"/>
      <c r="IZY10" s="57"/>
      <c r="IZZ10" s="57"/>
      <c r="JAA10" s="57"/>
      <c r="JAB10" s="57"/>
      <c r="JAC10" s="57"/>
      <c r="JAD10" s="57"/>
      <c r="JAE10" s="57"/>
      <c r="JAF10" s="57"/>
      <c r="JAG10" s="57"/>
      <c r="JAH10" s="57"/>
      <c r="JAI10" s="57"/>
      <c r="JAJ10" s="57"/>
      <c r="JAK10" s="57"/>
      <c r="JAL10" s="57"/>
      <c r="JAM10" s="57"/>
      <c r="JAN10" s="57"/>
      <c r="JAO10" s="57"/>
      <c r="JAP10" s="57"/>
      <c r="JAQ10" s="57"/>
      <c r="JAR10" s="57"/>
      <c r="JAS10" s="57"/>
      <c r="JAT10" s="57"/>
      <c r="JAU10" s="57"/>
      <c r="JAV10" s="57"/>
      <c r="JAW10" s="57"/>
      <c r="JAX10" s="57"/>
      <c r="JAY10" s="57"/>
      <c r="JAZ10" s="57"/>
      <c r="JBA10" s="57"/>
      <c r="JBB10" s="57"/>
      <c r="JBC10" s="57"/>
      <c r="JBD10" s="57"/>
      <c r="JBE10" s="57"/>
      <c r="JBF10" s="57"/>
      <c r="JBG10" s="57"/>
      <c r="JBH10" s="57"/>
      <c r="JBI10" s="57"/>
      <c r="JBJ10" s="57"/>
      <c r="JBK10" s="57"/>
      <c r="JBL10" s="57"/>
      <c r="JBM10" s="57"/>
      <c r="JBN10" s="57"/>
      <c r="JBO10" s="57"/>
      <c r="JBP10" s="57"/>
      <c r="JBQ10" s="57"/>
      <c r="JBR10" s="57"/>
      <c r="JBS10" s="57"/>
      <c r="JBT10" s="57"/>
      <c r="JBU10" s="57"/>
      <c r="JBV10" s="57"/>
      <c r="JBW10" s="57"/>
      <c r="JBX10" s="57"/>
      <c r="JBY10" s="57"/>
      <c r="JBZ10" s="57"/>
      <c r="JCA10" s="57"/>
      <c r="JCB10" s="57"/>
      <c r="JCC10" s="57"/>
      <c r="JCD10" s="57"/>
      <c r="JCE10" s="57"/>
      <c r="JCF10" s="57"/>
      <c r="JCG10" s="57"/>
      <c r="JCH10" s="57"/>
      <c r="JCI10" s="57"/>
      <c r="JCJ10" s="57"/>
      <c r="JCK10" s="57"/>
      <c r="JCL10" s="57"/>
      <c r="JCM10" s="57"/>
      <c r="JCN10" s="57"/>
      <c r="JCO10" s="57"/>
      <c r="JCP10" s="57"/>
      <c r="JCQ10" s="57"/>
      <c r="JCR10" s="57"/>
      <c r="JCS10" s="57"/>
      <c r="JCT10" s="57"/>
      <c r="JCU10" s="57"/>
      <c r="JCV10" s="57"/>
      <c r="JCW10" s="57"/>
      <c r="JCX10" s="57"/>
      <c r="JCY10" s="57"/>
      <c r="JCZ10" s="57"/>
      <c r="JDA10" s="57"/>
      <c r="JDB10" s="57"/>
      <c r="JDC10" s="57"/>
      <c r="JDD10" s="57"/>
      <c r="JDE10" s="57"/>
      <c r="JDF10" s="57"/>
      <c r="JDG10" s="57"/>
      <c r="JDH10" s="57"/>
      <c r="JDI10" s="57"/>
      <c r="JDJ10" s="57"/>
      <c r="JDK10" s="57"/>
      <c r="JDL10" s="57"/>
      <c r="JDM10" s="57"/>
      <c r="JDN10" s="57"/>
      <c r="JDO10" s="57"/>
      <c r="JDP10" s="57"/>
      <c r="JDQ10" s="57"/>
      <c r="JDR10" s="57"/>
      <c r="JDS10" s="57"/>
      <c r="JDT10" s="57"/>
      <c r="JDU10" s="57"/>
      <c r="JDV10" s="57"/>
      <c r="JDW10" s="57"/>
      <c r="JDX10" s="57"/>
      <c r="JDY10" s="57"/>
      <c r="JDZ10" s="57"/>
      <c r="JEA10" s="57"/>
      <c r="JEB10" s="57"/>
      <c r="JEC10" s="57"/>
      <c r="JED10" s="57"/>
      <c r="JEE10" s="57"/>
      <c r="JEF10" s="57"/>
      <c r="JEG10" s="57"/>
      <c r="JEH10" s="57"/>
      <c r="JEI10" s="57"/>
      <c r="JEJ10" s="57"/>
      <c r="JEK10" s="57"/>
      <c r="JEL10" s="57"/>
      <c r="JEM10" s="57"/>
      <c r="JEN10" s="57"/>
      <c r="JEO10" s="57"/>
      <c r="JEP10" s="57"/>
      <c r="JEQ10" s="57"/>
      <c r="JER10" s="57"/>
      <c r="JES10" s="57"/>
      <c r="JET10" s="57"/>
      <c r="JEU10" s="57"/>
      <c r="JEV10" s="57"/>
      <c r="JEW10" s="57"/>
      <c r="JEX10" s="57"/>
      <c r="JEY10" s="57"/>
      <c r="JEZ10" s="57"/>
      <c r="JFA10" s="57"/>
      <c r="JFB10" s="57"/>
      <c r="JFC10" s="57"/>
      <c r="JFD10" s="57"/>
      <c r="JFE10" s="57"/>
      <c r="JFF10" s="57"/>
      <c r="JFG10" s="57"/>
      <c r="JFH10" s="57"/>
      <c r="JFI10" s="57"/>
      <c r="JFJ10" s="57"/>
      <c r="JFK10" s="57"/>
      <c r="JFL10" s="57"/>
      <c r="JFM10" s="57"/>
      <c r="JFN10" s="57"/>
      <c r="JFO10" s="57"/>
      <c r="JFP10" s="57"/>
      <c r="JFQ10" s="57"/>
      <c r="JFR10" s="57"/>
      <c r="JFS10" s="57"/>
      <c r="JFT10" s="57"/>
      <c r="JFU10" s="57"/>
      <c r="JFV10" s="57"/>
      <c r="JFW10" s="57"/>
      <c r="JFX10" s="57"/>
      <c r="JFY10" s="57"/>
      <c r="JFZ10" s="57"/>
      <c r="JGA10" s="57"/>
      <c r="JGB10" s="57"/>
      <c r="JGC10" s="57"/>
      <c r="JGD10" s="57"/>
      <c r="JGE10" s="57"/>
      <c r="JGF10" s="57"/>
      <c r="JGG10" s="57"/>
      <c r="JGH10" s="57"/>
      <c r="JGI10" s="57"/>
      <c r="JGJ10" s="57"/>
      <c r="JGK10" s="57"/>
      <c r="JGL10" s="57"/>
      <c r="JGM10" s="57"/>
      <c r="JGN10" s="57"/>
      <c r="JGO10" s="57"/>
      <c r="JGP10" s="57"/>
      <c r="JGQ10" s="57"/>
      <c r="JGR10" s="57"/>
      <c r="JGS10" s="57"/>
      <c r="JGT10" s="57"/>
      <c r="JGU10" s="57"/>
      <c r="JGV10" s="57"/>
      <c r="JGW10" s="57"/>
      <c r="JGX10" s="57"/>
      <c r="JGY10" s="57"/>
      <c r="JGZ10" s="57"/>
      <c r="JHA10" s="57"/>
      <c r="JHB10" s="57"/>
      <c r="JHC10" s="57"/>
      <c r="JHD10" s="57"/>
      <c r="JHE10" s="57"/>
      <c r="JHF10" s="57"/>
      <c r="JHG10" s="57"/>
      <c r="JHH10" s="57"/>
      <c r="JHI10" s="57"/>
      <c r="JHJ10" s="57"/>
      <c r="JHK10" s="57"/>
      <c r="JHL10" s="57"/>
      <c r="JHM10" s="57"/>
      <c r="JHN10" s="57"/>
      <c r="JHO10" s="57"/>
      <c r="JHP10" s="57"/>
      <c r="JHQ10" s="57"/>
      <c r="JHR10" s="57"/>
      <c r="JHS10" s="57"/>
      <c r="JHT10" s="57"/>
      <c r="JHU10" s="57"/>
      <c r="JHV10" s="57"/>
      <c r="JHW10" s="57"/>
      <c r="JHX10" s="57"/>
      <c r="JHY10" s="57"/>
      <c r="JHZ10" s="57"/>
      <c r="JIA10" s="57"/>
      <c r="JIB10" s="57"/>
      <c r="JIC10" s="57"/>
      <c r="JID10" s="57"/>
      <c r="JIE10" s="57"/>
      <c r="JIF10" s="57"/>
      <c r="JIG10" s="57"/>
      <c r="JIH10" s="57"/>
      <c r="JII10" s="57"/>
      <c r="JIJ10" s="57"/>
      <c r="JIK10" s="57"/>
      <c r="JIL10" s="57"/>
      <c r="JIM10" s="57"/>
      <c r="JIN10" s="57"/>
      <c r="JIO10" s="57"/>
      <c r="JIP10" s="57"/>
      <c r="JIQ10" s="57"/>
      <c r="JIR10" s="57"/>
      <c r="JIS10" s="57"/>
      <c r="JIT10" s="57"/>
      <c r="JIU10" s="57"/>
      <c r="JIV10" s="57"/>
      <c r="JIW10" s="57"/>
      <c r="JIX10" s="57"/>
      <c r="JIY10" s="57"/>
      <c r="JIZ10" s="57"/>
      <c r="JJA10" s="57"/>
      <c r="JJB10" s="57"/>
      <c r="JJC10" s="57"/>
      <c r="JJD10" s="57"/>
      <c r="JJE10" s="57"/>
      <c r="JJF10" s="57"/>
      <c r="JJG10" s="57"/>
      <c r="JJH10" s="57"/>
      <c r="JJI10" s="57"/>
      <c r="JJJ10" s="57"/>
      <c r="JJK10" s="57"/>
      <c r="JJL10" s="57"/>
      <c r="JJM10" s="57"/>
      <c r="JJN10" s="57"/>
      <c r="JJO10" s="57"/>
      <c r="JJP10" s="57"/>
      <c r="JJQ10" s="57"/>
      <c r="JJR10" s="57"/>
      <c r="JJS10" s="57"/>
      <c r="JJT10" s="57"/>
      <c r="JJU10" s="57"/>
      <c r="JJV10" s="57"/>
      <c r="JJW10" s="57"/>
      <c r="JJX10" s="57"/>
      <c r="JJY10" s="57"/>
      <c r="JJZ10" s="57"/>
      <c r="JKA10" s="57"/>
      <c r="JKB10" s="57"/>
      <c r="JKC10" s="57"/>
      <c r="JKD10" s="57"/>
      <c r="JKE10" s="57"/>
      <c r="JKF10" s="57"/>
      <c r="JKG10" s="57"/>
      <c r="JKH10" s="57"/>
      <c r="JKI10" s="57"/>
      <c r="JKJ10" s="57"/>
      <c r="JKK10" s="57"/>
      <c r="JKL10" s="57"/>
      <c r="JKM10" s="57"/>
      <c r="JKN10" s="57"/>
      <c r="JKO10" s="57"/>
      <c r="JKP10" s="57"/>
      <c r="JKQ10" s="57"/>
      <c r="JKR10" s="57"/>
      <c r="JKS10" s="57"/>
      <c r="JKT10" s="57"/>
      <c r="JKU10" s="57"/>
      <c r="JKV10" s="57"/>
      <c r="JKW10" s="57"/>
      <c r="JKX10" s="57"/>
      <c r="JKY10" s="57"/>
      <c r="JKZ10" s="57"/>
      <c r="JLA10" s="57"/>
      <c r="JLB10" s="57"/>
      <c r="JLC10" s="57"/>
      <c r="JLD10" s="57"/>
      <c r="JLE10" s="57"/>
      <c r="JLF10" s="57"/>
      <c r="JLG10" s="57"/>
      <c r="JLH10" s="57"/>
      <c r="JLI10" s="57"/>
      <c r="JLJ10" s="57"/>
      <c r="JLK10" s="57"/>
      <c r="JLL10" s="57"/>
      <c r="JLM10" s="57"/>
      <c r="JLN10" s="57"/>
      <c r="JLO10" s="57"/>
      <c r="JLP10" s="57"/>
      <c r="JLQ10" s="57"/>
      <c r="JLR10" s="57"/>
      <c r="JLS10" s="57"/>
      <c r="JLT10" s="57"/>
      <c r="JLU10" s="57"/>
      <c r="JLV10" s="57"/>
      <c r="JLW10" s="57"/>
      <c r="JLX10" s="57"/>
      <c r="JLY10" s="57"/>
      <c r="JLZ10" s="57"/>
      <c r="JMA10" s="57"/>
      <c r="JMB10" s="57"/>
      <c r="JMC10" s="57"/>
      <c r="JMD10" s="57"/>
      <c r="JME10" s="57"/>
      <c r="JMF10" s="57"/>
      <c r="JMG10" s="57"/>
      <c r="JMH10" s="57"/>
      <c r="JMI10" s="57"/>
      <c r="JMJ10" s="57"/>
      <c r="JMK10" s="57"/>
      <c r="JML10" s="57"/>
      <c r="JMM10" s="57"/>
      <c r="JMN10" s="57"/>
      <c r="JMO10" s="57"/>
      <c r="JMP10" s="57"/>
      <c r="JMQ10" s="57"/>
      <c r="JMR10" s="57"/>
      <c r="JMS10" s="57"/>
      <c r="JMT10" s="57"/>
      <c r="JMU10" s="57"/>
      <c r="JMV10" s="57"/>
      <c r="JMW10" s="57"/>
      <c r="JMX10" s="57"/>
      <c r="JMY10" s="57"/>
      <c r="JMZ10" s="57"/>
      <c r="JNA10" s="57"/>
      <c r="JNB10" s="57"/>
      <c r="JNC10" s="57"/>
      <c r="JND10" s="57"/>
      <c r="JNE10" s="57"/>
      <c r="JNF10" s="57"/>
      <c r="JNG10" s="57"/>
      <c r="JNH10" s="57"/>
      <c r="JNI10" s="57"/>
      <c r="JNJ10" s="57"/>
      <c r="JNK10" s="57"/>
      <c r="JNL10" s="57"/>
      <c r="JNM10" s="57"/>
      <c r="JNN10" s="57"/>
      <c r="JNO10" s="57"/>
      <c r="JNP10" s="57"/>
      <c r="JNQ10" s="57"/>
      <c r="JNR10" s="57"/>
      <c r="JNS10" s="57"/>
      <c r="JNT10" s="57"/>
      <c r="JNU10" s="57"/>
      <c r="JNV10" s="57"/>
      <c r="JNW10" s="57"/>
      <c r="JNX10" s="57"/>
      <c r="JNY10" s="57"/>
      <c r="JNZ10" s="57"/>
      <c r="JOA10" s="57"/>
      <c r="JOB10" s="57"/>
      <c r="JOC10" s="57"/>
      <c r="JOD10" s="57"/>
      <c r="JOE10" s="57"/>
      <c r="JOF10" s="57"/>
      <c r="JOG10" s="57"/>
      <c r="JOH10" s="57"/>
      <c r="JOI10" s="57"/>
      <c r="JOJ10" s="57"/>
      <c r="JOK10" s="57"/>
      <c r="JOL10" s="57"/>
      <c r="JOM10" s="57"/>
      <c r="JON10" s="57"/>
      <c r="JOO10" s="57"/>
      <c r="JOP10" s="57"/>
      <c r="JOQ10" s="57"/>
      <c r="JOR10" s="57"/>
      <c r="JOS10" s="57"/>
      <c r="JOT10" s="57"/>
      <c r="JOU10" s="57"/>
      <c r="JOV10" s="57"/>
      <c r="JOW10" s="57"/>
      <c r="JOX10" s="57"/>
      <c r="JOY10" s="57"/>
      <c r="JOZ10" s="57"/>
      <c r="JPA10" s="57"/>
      <c r="JPB10" s="57"/>
      <c r="JPC10" s="57"/>
      <c r="JPD10" s="57"/>
      <c r="JPE10" s="57"/>
      <c r="JPF10" s="57"/>
      <c r="JPG10" s="57"/>
      <c r="JPH10" s="57"/>
      <c r="JPI10" s="57"/>
      <c r="JPJ10" s="57"/>
      <c r="JPK10" s="57"/>
      <c r="JPL10" s="57"/>
      <c r="JPM10" s="57"/>
      <c r="JPN10" s="57"/>
      <c r="JPO10" s="57"/>
      <c r="JPP10" s="57"/>
      <c r="JPQ10" s="57"/>
      <c r="JPR10" s="57"/>
      <c r="JPS10" s="57"/>
      <c r="JPT10" s="57"/>
      <c r="JPU10" s="57"/>
      <c r="JPV10" s="57"/>
      <c r="JPW10" s="57"/>
      <c r="JPX10" s="57"/>
      <c r="JPY10" s="57"/>
      <c r="JPZ10" s="57"/>
      <c r="JQA10" s="57"/>
      <c r="JQB10" s="57"/>
      <c r="JQC10" s="57"/>
      <c r="JQD10" s="57"/>
      <c r="JQE10" s="57"/>
      <c r="JQF10" s="57"/>
      <c r="JQG10" s="57"/>
      <c r="JQH10" s="57"/>
      <c r="JQI10" s="57"/>
      <c r="JQJ10" s="57"/>
      <c r="JQK10" s="57"/>
      <c r="JQL10" s="57"/>
      <c r="JQM10" s="57"/>
      <c r="JQN10" s="57"/>
      <c r="JQO10" s="57"/>
      <c r="JQP10" s="57"/>
      <c r="JQQ10" s="57"/>
      <c r="JQR10" s="57"/>
      <c r="JQS10" s="57"/>
      <c r="JQT10" s="57"/>
      <c r="JQU10" s="57"/>
      <c r="JQV10" s="57"/>
      <c r="JQW10" s="57"/>
      <c r="JQX10" s="57"/>
      <c r="JQY10" s="57"/>
      <c r="JQZ10" s="57"/>
      <c r="JRA10" s="57"/>
      <c r="JRB10" s="57"/>
      <c r="JRC10" s="57"/>
      <c r="JRD10" s="57"/>
      <c r="JRE10" s="57"/>
      <c r="JRF10" s="57"/>
      <c r="JRG10" s="57"/>
      <c r="JRH10" s="57"/>
      <c r="JRI10" s="57"/>
      <c r="JRJ10" s="57"/>
      <c r="JRK10" s="57"/>
      <c r="JRL10" s="57"/>
      <c r="JRM10" s="57"/>
      <c r="JRN10" s="57"/>
      <c r="JRO10" s="57"/>
      <c r="JRP10" s="57"/>
      <c r="JRQ10" s="57"/>
      <c r="JRR10" s="57"/>
      <c r="JRS10" s="57"/>
      <c r="JRT10" s="57"/>
      <c r="JRU10" s="57"/>
      <c r="JRV10" s="57"/>
      <c r="JRW10" s="57"/>
      <c r="JRX10" s="57"/>
      <c r="JRY10" s="57"/>
      <c r="JRZ10" s="57"/>
      <c r="JSA10" s="57"/>
      <c r="JSB10" s="57"/>
      <c r="JSC10" s="57"/>
      <c r="JSD10" s="57"/>
      <c r="JSE10" s="57"/>
      <c r="JSF10" s="57"/>
      <c r="JSG10" s="57"/>
      <c r="JSH10" s="57"/>
      <c r="JSI10" s="57"/>
      <c r="JSJ10" s="57"/>
      <c r="JSK10" s="57"/>
      <c r="JSL10" s="57"/>
      <c r="JSM10" s="57"/>
      <c r="JSN10" s="57"/>
      <c r="JSO10" s="57"/>
      <c r="JSP10" s="57"/>
      <c r="JSQ10" s="57"/>
      <c r="JSR10" s="57"/>
      <c r="JSS10" s="57"/>
      <c r="JST10" s="57"/>
      <c r="JSU10" s="57"/>
      <c r="JSV10" s="57"/>
      <c r="JSW10" s="57"/>
      <c r="JSX10" s="57"/>
      <c r="JSY10" s="57"/>
      <c r="JSZ10" s="57"/>
      <c r="JTA10" s="57"/>
      <c r="JTB10" s="57"/>
      <c r="JTC10" s="57"/>
      <c r="JTD10" s="57"/>
      <c r="JTE10" s="57"/>
      <c r="JTF10" s="57"/>
      <c r="JTG10" s="57"/>
      <c r="JTH10" s="57"/>
      <c r="JTI10" s="57"/>
      <c r="JTJ10" s="57"/>
      <c r="JTK10" s="57"/>
      <c r="JTL10" s="57"/>
      <c r="JTM10" s="57"/>
      <c r="JTN10" s="57"/>
      <c r="JTO10" s="57"/>
      <c r="JTP10" s="57"/>
      <c r="JTQ10" s="57"/>
      <c r="JTR10" s="57"/>
      <c r="JTS10" s="57"/>
      <c r="JTT10" s="57"/>
      <c r="JTU10" s="57"/>
      <c r="JTV10" s="57"/>
      <c r="JTW10" s="57"/>
      <c r="JTX10" s="57"/>
      <c r="JTY10" s="57"/>
      <c r="JTZ10" s="57"/>
      <c r="JUA10" s="57"/>
      <c r="JUB10" s="57"/>
      <c r="JUC10" s="57"/>
      <c r="JUD10" s="57"/>
      <c r="JUE10" s="57"/>
      <c r="JUF10" s="57"/>
      <c r="JUG10" s="57"/>
      <c r="JUH10" s="57"/>
      <c r="JUI10" s="57"/>
      <c r="JUJ10" s="57"/>
      <c r="JUK10" s="57"/>
      <c r="JUL10" s="57"/>
      <c r="JUM10" s="57"/>
      <c r="JUN10" s="57"/>
      <c r="JUO10" s="57"/>
      <c r="JUP10" s="57"/>
      <c r="JUQ10" s="57"/>
      <c r="JUR10" s="57"/>
      <c r="JUS10" s="57"/>
      <c r="JUT10" s="57"/>
      <c r="JUU10" s="57"/>
      <c r="JUV10" s="57"/>
      <c r="JUW10" s="57"/>
      <c r="JUX10" s="57"/>
      <c r="JUY10" s="57"/>
      <c r="JUZ10" s="57"/>
      <c r="JVA10" s="57"/>
      <c r="JVB10" s="57"/>
      <c r="JVC10" s="57"/>
      <c r="JVD10" s="57"/>
      <c r="JVE10" s="57"/>
      <c r="JVF10" s="57"/>
      <c r="JVG10" s="57"/>
      <c r="JVH10" s="57"/>
      <c r="JVI10" s="57"/>
      <c r="JVJ10" s="57"/>
      <c r="JVK10" s="57"/>
      <c r="JVL10" s="57"/>
      <c r="JVM10" s="57"/>
      <c r="JVN10" s="57"/>
      <c r="JVO10" s="57"/>
      <c r="JVP10" s="57"/>
      <c r="JVQ10" s="57"/>
      <c r="JVR10" s="57"/>
      <c r="JVS10" s="57"/>
      <c r="JVT10" s="57"/>
      <c r="JVU10" s="57"/>
      <c r="JVV10" s="57"/>
      <c r="JVW10" s="57"/>
      <c r="JVX10" s="57"/>
      <c r="JVY10" s="57"/>
      <c r="JVZ10" s="57"/>
      <c r="JWA10" s="57"/>
      <c r="JWB10" s="57"/>
      <c r="JWC10" s="57"/>
      <c r="JWD10" s="57"/>
      <c r="JWE10" s="57"/>
      <c r="JWF10" s="57"/>
      <c r="JWG10" s="57"/>
      <c r="JWH10" s="57"/>
      <c r="JWI10" s="57"/>
      <c r="JWJ10" s="57"/>
      <c r="JWK10" s="57"/>
      <c r="JWL10" s="57"/>
      <c r="JWM10" s="57"/>
      <c r="JWN10" s="57"/>
      <c r="JWO10" s="57"/>
      <c r="JWP10" s="57"/>
      <c r="JWQ10" s="57"/>
      <c r="JWR10" s="57"/>
      <c r="JWS10" s="57"/>
      <c r="JWT10" s="57"/>
      <c r="JWU10" s="57"/>
      <c r="JWV10" s="57"/>
      <c r="JWW10" s="57"/>
      <c r="JWX10" s="57"/>
      <c r="JWY10" s="57"/>
      <c r="JWZ10" s="57"/>
      <c r="JXA10" s="57"/>
      <c r="JXB10" s="57"/>
      <c r="JXC10" s="57"/>
      <c r="JXD10" s="57"/>
      <c r="JXE10" s="57"/>
      <c r="JXF10" s="57"/>
      <c r="JXG10" s="57"/>
      <c r="JXH10" s="57"/>
      <c r="JXI10" s="57"/>
      <c r="JXJ10" s="57"/>
      <c r="JXK10" s="57"/>
      <c r="JXL10" s="57"/>
      <c r="JXM10" s="57"/>
      <c r="JXN10" s="57"/>
      <c r="JXO10" s="57"/>
      <c r="JXP10" s="57"/>
      <c r="JXQ10" s="57"/>
      <c r="JXR10" s="57"/>
      <c r="JXS10" s="57"/>
      <c r="JXT10" s="57"/>
      <c r="JXU10" s="57"/>
      <c r="JXV10" s="57"/>
      <c r="JXW10" s="57"/>
      <c r="JXX10" s="57"/>
      <c r="JXY10" s="57"/>
      <c r="JXZ10" s="57"/>
      <c r="JYA10" s="57"/>
      <c r="JYB10" s="57"/>
      <c r="JYC10" s="57"/>
      <c r="JYD10" s="57"/>
      <c r="JYE10" s="57"/>
      <c r="JYF10" s="57"/>
      <c r="JYG10" s="57"/>
      <c r="JYH10" s="57"/>
      <c r="JYI10" s="57"/>
      <c r="JYJ10" s="57"/>
      <c r="JYK10" s="57"/>
      <c r="JYL10" s="57"/>
      <c r="JYM10" s="57"/>
      <c r="JYN10" s="57"/>
      <c r="JYO10" s="57"/>
      <c r="JYP10" s="57"/>
      <c r="JYQ10" s="57"/>
      <c r="JYR10" s="57"/>
      <c r="JYS10" s="57"/>
      <c r="JYT10" s="57"/>
      <c r="JYU10" s="57"/>
      <c r="JYV10" s="57"/>
      <c r="JYW10" s="57"/>
      <c r="JYX10" s="57"/>
      <c r="JYY10" s="57"/>
      <c r="JYZ10" s="57"/>
      <c r="JZA10" s="57"/>
      <c r="JZB10" s="57"/>
      <c r="JZC10" s="57"/>
      <c r="JZD10" s="57"/>
      <c r="JZE10" s="57"/>
      <c r="JZF10" s="57"/>
      <c r="JZG10" s="57"/>
      <c r="JZH10" s="57"/>
      <c r="JZI10" s="57"/>
      <c r="JZJ10" s="57"/>
      <c r="JZK10" s="57"/>
      <c r="JZL10" s="57"/>
      <c r="JZM10" s="57"/>
      <c r="JZN10" s="57"/>
      <c r="JZO10" s="57"/>
      <c r="JZP10" s="57"/>
      <c r="JZQ10" s="57"/>
      <c r="JZR10" s="57"/>
      <c r="JZS10" s="57"/>
      <c r="JZT10" s="57"/>
      <c r="JZU10" s="57"/>
      <c r="JZV10" s="57"/>
      <c r="JZW10" s="57"/>
      <c r="JZX10" s="57"/>
      <c r="JZY10" s="57"/>
      <c r="JZZ10" s="57"/>
      <c r="KAA10" s="57"/>
      <c r="KAB10" s="57"/>
      <c r="KAC10" s="57"/>
      <c r="KAD10" s="57"/>
      <c r="KAE10" s="57"/>
      <c r="KAF10" s="57"/>
      <c r="KAG10" s="57"/>
      <c r="KAH10" s="57"/>
      <c r="KAI10" s="57"/>
      <c r="KAJ10" s="57"/>
      <c r="KAK10" s="57"/>
      <c r="KAL10" s="57"/>
      <c r="KAM10" s="57"/>
      <c r="KAN10" s="57"/>
      <c r="KAO10" s="57"/>
      <c r="KAP10" s="57"/>
      <c r="KAQ10" s="57"/>
      <c r="KAR10" s="57"/>
      <c r="KAS10" s="57"/>
      <c r="KAT10" s="57"/>
      <c r="KAU10" s="57"/>
      <c r="KAV10" s="57"/>
      <c r="KAW10" s="57"/>
      <c r="KAX10" s="57"/>
      <c r="KAY10" s="57"/>
      <c r="KAZ10" s="57"/>
      <c r="KBA10" s="57"/>
      <c r="KBB10" s="57"/>
      <c r="KBC10" s="57"/>
      <c r="KBD10" s="57"/>
      <c r="KBE10" s="57"/>
      <c r="KBF10" s="57"/>
      <c r="KBG10" s="57"/>
      <c r="KBH10" s="57"/>
      <c r="KBI10" s="57"/>
      <c r="KBJ10" s="57"/>
      <c r="KBK10" s="57"/>
      <c r="KBL10" s="57"/>
      <c r="KBM10" s="57"/>
      <c r="KBN10" s="57"/>
      <c r="KBO10" s="57"/>
      <c r="KBP10" s="57"/>
      <c r="KBQ10" s="57"/>
      <c r="KBR10" s="57"/>
      <c r="KBS10" s="57"/>
      <c r="KBT10" s="57"/>
      <c r="KBU10" s="57"/>
      <c r="KBV10" s="57"/>
      <c r="KBW10" s="57"/>
      <c r="KBX10" s="57"/>
      <c r="KBY10" s="57"/>
      <c r="KBZ10" s="57"/>
      <c r="KCA10" s="57"/>
      <c r="KCB10" s="57"/>
      <c r="KCC10" s="57"/>
      <c r="KCD10" s="57"/>
      <c r="KCE10" s="57"/>
      <c r="KCF10" s="57"/>
      <c r="KCG10" s="57"/>
      <c r="KCH10" s="57"/>
      <c r="KCI10" s="57"/>
      <c r="KCJ10" s="57"/>
      <c r="KCK10" s="57"/>
      <c r="KCL10" s="57"/>
      <c r="KCM10" s="57"/>
      <c r="KCN10" s="57"/>
      <c r="KCO10" s="57"/>
      <c r="KCP10" s="57"/>
      <c r="KCQ10" s="57"/>
      <c r="KCR10" s="57"/>
      <c r="KCS10" s="57"/>
      <c r="KCT10" s="57"/>
      <c r="KCU10" s="57"/>
      <c r="KCV10" s="57"/>
      <c r="KCW10" s="57"/>
      <c r="KCX10" s="57"/>
      <c r="KCY10" s="57"/>
      <c r="KCZ10" s="57"/>
      <c r="KDA10" s="57"/>
      <c r="KDB10" s="57"/>
      <c r="KDC10" s="57"/>
      <c r="KDD10" s="57"/>
      <c r="KDE10" s="57"/>
      <c r="KDF10" s="57"/>
      <c r="KDG10" s="57"/>
      <c r="KDH10" s="57"/>
      <c r="KDI10" s="57"/>
      <c r="KDJ10" s="57"/>
      <c r="KDK10" s="57"/>
      <c r="KDL10" s="57"/>
      <c r="KDM10" s="57"/>
      <c r="KDN10" s="57"/>
      <c r="KDO10" s="57"/>
      <c r="KDP10" s="57"/>
      <c r="KDQ10" s="57"/>
      <c r="KDR10" s="57"/>
      <c r="KDS10" s="57"/>
      <c r="KDT10" s="57"/>
      <c r="KDU10" s="57"/>
      <c r="KDV10" s="57"/>
      <c r="KDW10" s="57"/>
      <c r="KDX10" s="57"/>
      <c r="KDY10" s="57"/>
      <c r="KDZ10" s="57"/>
      <c r="KEA10" s="57"/>
      <c r="KEB10" s="57"/>
      <c r="KEC10" s="57"/>
      <c r="KED10" s="57"/>
      <c r="KEE10" s="57"/>
      <c r="KEF10" s="57"/>
      <c r="KEG10" s="57"/>
      <c r="KEH10" s="57"/>
      <c r="KEI10" s="57"/>
      <c r="KEJ10" s="57"/>
      <c r="KEK10" s="57"/>
      <c r="KEL10" s="57"/>
      <c r="KEM10" s="57"/>
      <c r="KEN10" s="57"/>
      <c r="KEO10" s="57"/>
      <c r="KEP10" s="57"/>
      <c r="KEQ10" s="57"/>
      <c r="KER10" s="57"/>
      <c r="KES10" s="57"/>
      <c r="KET10" s="57"/>
      <c r="KEU10" s="57"/>
      <c r="KEV10" s="57"/>
      <c r="KEW10" s="57"/>
      <c r="KEX10" s="57"/>
      <c r="KEY10" s="57"/>
      <c r="KEZ10" s="57"/>
      <c r="KFA10" s="57"/>
      <c r="KFB10" s="57"/>
      <c r="KFC10" s="57"/>
      <c r="KFD10" s="57"/>
      <c r="KFE10" s="57"/>
      <c r="KFF10" s="57"/>
      <c r="KFG10" s="57"/>
      <c r="KFH10" s="57"/>
      <c r="KFI10" s="57"/>
      <c r="KFJ10" s="57"/>
      <c r="KFK10" s="57"/>
      <c r="KFL10" s="57"/>
      <c r="KFM10" s="57"/>
      <c r="KFN10" s="57"/>
      <c r="KFO10" s="57"/>
      <c r="KFP10" s="57"/>
      <c r="KFQ10" s="57"/>
      <c r="KFR10" s="57"/>
      <c r="KFS10" s="57"/>
      <c r="KFT10" s="57"/>
      <c r="KFU10" s="57"/>
      <c r="KFV10" s="57"/>
      <c r="KFW10" s="57"/>
      <c r="KFX10" s="57"/>
      <c r="KFY10" s="57"/>
      <c r="KFZ10" s="57"/>
      <c r="KGA10" s="57"/>
      <c r="KGB10" s="57"/>
      <c r="KGC10" s="57"/>
      <c r="KGD10" s="57"/>
      <c r="KGE10" s="57"/>
      <c r="KGF10" s="57"/>
      <c r="KGG10" s="57"/>
      <c r="KGH10" s="57"/>
      <c r="KGI10" s="57"/>
      <c r="KGJ10" s="57"/>
      <c r="KGK10" s="57"/>
      <c r="KGL10" s="57"/>
      <c r="KGM10" s="57"/>
      <c r="KGN10" s="57"/>
      <c r="KGO10" s="57"/>
      <c r="KGP10" s="57"/>
      <c r="KGQ10" s="57"/>
      <c r="KGR10" s="57"/>
      <c r="KGS10" s="57"/>
      <c r="KGT10" s="57"/>
      <c r="KGU10" s="57"/>
      <c r="KGV10" s="57"/>
      <c r="KGW10" s="57"/>
      <c r="KGX10" s="57"/>
      <c r="KGY10" s="57"/>
      <c r="KGZ10" s="57"/>
      <c r="KHA10" s="57"/>
      <c r="KHB10" s="57"/>
      <c r="KHC10" s="57"/>
      <c r="KHD10" s="57"/>
      <c r="KHE10" s="57"/>
      <c r="KHF10" s="57"/>
      <c r="KHG10" s="57"/>
      <c r="KHH10" s="57"/>
      <c r="KHI10" s="57"/>
      <c r="KHJ10" s="57"/>
      <c r="KHK10" s="57"/>
      <c r="KHL10" s="57"/>
      <c r="KHM10" s="57"/>
      <c r="KHN10" s="57"/>
      <c r="KHO10" s="57"/>
      <c r="KHP10" s="57"/>
      <c r="KHQ10" s="57"/>
      <c r="KHR10" s="57"/>
      <c r="KHS10" s="57"/>
      <c r="KHT10" s="57"/>
      <c r="KHU10" s="57"/>
      <c r="KHV10" s="57"/>
      <c r="KHW10" s="57"/>
      <c r="KHX10" s="57"/>
      <c r="KHY10" s="57"/>
      <c r="KHZ10" s="57"/>
      <c r="KIA10" s="57"/>
      <c r="KIB10" s="57"/>
      <c r="KIC10" s="57"/>
      <c r="KID10" s="57"/>
      <c r="KIE10" s="57"/>
      <c r="KIF10" s="57"/>
      <c r="KIG10" s="57"/>
      <c r="KIH10" s="57"/>
      <c r="KII10" s="57"/>
      <c r="KIJ10" s="57"/>
      <c r="KIK10" s="57"/>
      <c r="KIL10" s="57"/>
      <c r="KIM10" s="57"/>
      <c r="KIN10" s="57"/>
      <c r="KIO10" s="57"/>
      <c r="KIP10" s="57"/>
      <c r="KIQ10" s="57"/>
      <c r="KIR10" s="57"/>
      <c r="KIS10" s="57"/>
      <c r="KIT10" s="57"/>
      <c r="KIU10" s="57"/>
      <c r="KIV10" s="57"/>
      <c r="KIW10" s="57"/>
      <c r="KIX10" s="57"/>
      <c r="KIY10" s="57"/>
      <c r="KIZ10" s="57"/>
      <c r="KJA10" s="57"/>
      <c r="KJB10" s="57"/>
      <c r="KJC10" s="57"/>
      <c r="KJD10" s="57"/>
      <c r="KJE10" s="57"/>
      <c r="KJF10" s="57"/>
      <c r="KJG10" s="57"/>
      <c r="KJH10" s="57"/>
      <c r="KJI10" s="57"/>
      <c r="KJJ10" s="57"/>
      <c r="KJK10" s="57"/>
      <c r="KJL10" s="57"/>
      <c r="KJM10" s="57"/>
      <c r="KJN10" s="57"/>
      <c r="KJO10" s="57"/>
      <c r="KJP10" s="57"/>
      <c r="KJQ10" s="57"/>
      <c r="KJR10" s="57"/>
      <c r="KJS10" s="57"/>
      <c r="KJT10" s="57"/>
      <c r="KJU10" s="57"/>
      <c r="KJV10" s="57"/>
      <c r="KJW10" s="57"/>
      <c r="KJX10" s="57"/>
      <c r="KJY10" s="57"/>
      <c r="KJZ10" s="57"/>
      <c r="KKA10" s="57"/>
      <c r="KKB10" s="57"/>
      <c r="KKC10" s="57"/>
      <c r="KKD10" s="57"/>
      <c r="KKE10" s="57"/>
      <c r="KKF10" s="57"/>
      <c r="KKG10" s="57"/>
      <c r="KKH10" s="57"/>
      <c r="KKI10" s="57"/>
      <c r="KKJ10" s="57"/>
      <c r="KKK10" s="57"/>
      <c r="KKL10" s="57"/>
      <c r="KKM10" s="57"/>
      <c r="KKN10" s="57"/>
      <c r="KKO10" s="57"/>
      <c r="KKP10" s="57"/>
      <c r="KKQ10" s="57"/>
      <c r="KKR10" s="57"/>
      <c r="KKS10" s="57"/>
      <c r="KKT10" s="57"/>
      <c r="KKU10" s="57"/>
      <c r="KKV10" s="57"/>
      <c r="KKW10" s="57"/>
      <c r="KKX10" s="57"/>
      <c r="KKY10" s="57"/>
      <c r="KKZ10" s="57"/>
      <c r="KLA10" s="57"/>
      <c r="KLB10" s="57"/>
      <c r="KLC10" s="57"/>
      <c r="KLD10" s="57"/>
      <c r="KLE10" s="57"/>
      <c r="KLF10" s="57"/>
      <c r="KLG10" s="57"/>
      <c r="KLH10" s="57"/>
      <c r="KLI10" s="57"/>
      <c r="KLJ10" s="57"/>
      <c r="KLK10" s="57"/>
      <c r="KLL10" s="57"/>
      <c r="KLM10" s="57"/>
      <c r="KLN10" s="57"/>
      <c r="KLO10" s="57"/>
      <c r="KLP10" s="57"/>
      <c r="KLQ10" s="57"/>
      <c r="KLR10" s="57"/>
      <c r="KLS10" s="57"/>
      <c r="KLT10" s="57"/>
      <c r="KLU10" s="57"/>
      <c r="KLV10" s="57"/>
      <c r="KLW10" s="57"/>
      <c r="KLX10" s="57"/>
      <c r="KLY10" s="57"/>
      <c r="KLZ10" s="57"/>
      <c r="KMA10" s="57"/>
      <c r="KMB10" s="57"/>
      <c r="KMC10" s="57"/>
      <c r="KMD10" s="57"/>
      <c r="KME10" s="57"/>
      <c r="KMF10" s="57"/>
      <c r="KMG10" s="57"/>
      <c r="KMH10" s="57"/>
      <c r="KMI10" s="57"/>
      <c r="KMJ10" s="57"/>
      <c r="KMK10" s="57"/>
      <c r="KML10" s="57"/>
      <c r="KMM10" s="57"/>
      <c r="KMN10" s="57"/>
      <c r="KMO10" s="57"/>
      <c r="KMP10" s="57"/>
      <c r="KMQ10" s="57"/>
      <c r="KMR10" s="57"/>
      <c r="KMS10" s="57"/>
      <c r="KMT10" s="57"/>
      <c r="KMU10" s="57"/>
      <c r="KMV10" s="57"/>
      <c r="KMW10" s="57"/>
      <c r="KMX10" s="57"/>
      <c r="KMY10" s="57"/>
      <c r="KMZ10" s="57"/>
      <c r="KNA10" s="57"/>
      <c r="KNB10" s="57"/>
      <c r="KNC10" s="57"/>
      <c r="KND10" s="57"/>
      <c r="KNE10" s="57"/>
      <c r="KNF10" s="57"/>
      <c r="KNG10" s="57"/>
      <c r="KNH10" s="57"/>
      <c r="KNI10" s="57"/>
      <c r="KNJ10" s="57"/>
      <c r="KNK10" s="57"/>
      <c r="KNL10" s="57"/>
      <c r="KNM10" s="57"/>
      <c r="KNN10" s="57"/>
      <c r="KNO10" s="57"/>
      <c r="KNP10" s="57"/>
      <c r="KNQ10" s="57"/>
      <c r="KNR10" s="57"/>
      <c r="KNS10" s="57"/>
      <c r="KNT10" s="57"/>
      <c r="KNU10" s="57"/>
      <c r="KNV10" s="57"/>
      <c r="KNW10" s="57"/>
      <c r="KNX10" s="57"/>
      <c r="KNY10" s="57"/>
      <c r="KNZ10" s="57"/>
      <c r="KOA10" s="57"/>
      <c r="KOB10" s="57"/>
      <c r="KOC10" s="57"/>
      <c r="KOD10" s="57"/>
      <c r="KOE10" s="57"/>
      <c r="KOF10" s="57"/>
      <c r="KOG10" s="57"/>
      <c r="KOH10" s="57"/>
      <c r="KOI10" s="57"/>
      <c r="KOJ10" s="57"/>
      <c r="KOK10" s="57"/>
      <c r="KOL10" s="57"/>
      <c r="KOM10" s="57"/>
      <c r="KON10" s="57"/>
      <c r="KOO10" s="57"/>
      <c r="KOP10" s="57"/>
      <c r="KOQ10" s="57"/>
      <c r="KOR10" s="57"/>
      <c r="KOS10" s="57"/>
      <c r="KOT10" s="57"/>
      <c r="KOU10" s="57"/>
      <c r="KOV10" s="57"/>
      <c r="KOW10" s="57"/>
      <c r="KOX10" s="57"/>
      <c r="KOY10" s="57"/>
      <c r="KOZ10" s="57"/>
      <c r="KPA10" s="57"/>
      <c r="KPB10" s="57"/>
      <c r="KPC10" s="57"/>
      <c r="KPD10" s="57"/>
      <c r="KPE10" s="57"/>
      <c r="KPF10" s="57"/>
      <c r="KPG10" s="57"/>
      <c r="KPH10" s="57"/>
      <c r="KPI10" s="57"/>
      <c r="KPJ10" s="57"/>
      <c r="KPK10" s="57"/>
      <c r="KPL10" s="57"/>
      <c r="KPM10" s="57"/>
      <c r="KPN10" s="57"/>
      <c r="KPO10" s="57"/>
      <c r="KPP10" s="57"/>
      <c r="KPQ10" s="57"/>
      <c r="KPR10" s="57"/>
      <c r="KPS10" s="57"/>
      <c r="KPT10" s="57"/>
      <c r="KPU10" s="57"/>
      <c r="KPV10" s="57"/>
      <c r="KPW10" s="57"/>
      <c r="KPX10" s="57"/>
      <c r="KPY10" s="57"/>
      <c r="KPZ10" s="57"/>
      <c r="KQA10" s="57"/>
      <c r="KQB10" s="57"/>
      <c r="KQC10" s="57"/>
      <c r="KQD10" s="57"/>
      <c r="KQE10" s="57"/>
      <c r="KQF10" s="57"/>
      <c r="KQG10" s="57"/>
      <c r="KQH10" s="57"/>
      <c r="KQI10" s="57"/>
      <c r="KQJ10" s="57"/>
      <c r="KQK10" s="57"/>
      <c r="KQL10" s="57"/>
      <c r="KQM10" s="57"/>
      <c r="KQN10" s="57"/>
      <c r="KQO10" s="57"/>
      <c r="KQP10" s="57"/>
      <c r="KQQ10" s="57"/>
      <c r="KQR10" s="57"/>
      <c r="KQS10" s="57"/>
      <c r="KQT10" s="57"/>
      <c r="KQU10" s="57"/>
      <c r="KQV10" s="57"/>
      <c r="KQW10" s="57"/>
      <c r="KQX10" s="57"/>
      <c r="KQY10" s="57"/>
      <c r="KQZ10" s="57"/>
      <c r="KRA10" s="57"/>
      <c r="KRB10" s="57"/>
      <c r="KRC10" s="57"/>
      <c r="KRD10" s="57"/>
      <c r="KRE10" s="57"/>
      <c r="KRF10" s="57"/>
      <c r="KRG10" s="57"/>
      <c r="KRH10" s="57"/>
      <c r="KRI10" s="57"/>
      <c r="KRJ10" s="57"/>
      <c r="KRK10" s="57"/>
      <c r="KRL10" s="57"/>
      <c r="KRM10" s="57"/>
      <c r="KRN10" s="57"/>
      <c r="KRO10" s="57"/>
      <c r="KRP10" s="57"/>
      <c r="KRQ10" s="57"/>
      <c r="KRR10" s="57"/>
      <c r="KRS10" s="57"/>
      <c r="KRT10" s="57"/>
      <c r="KRU10" s="57"/>
      <c r="KRV10" s="57"/>
      <c r="KRW10" s="57"/>
      <c r="KRX10" s="57"/>
      <c r="KRY10" s="57"/>
      <c r="KRZ10" s="57"/>
      <c r="KSA10" s="57"/>
      <c r="KSB10" s="57"/>
      <c r="KSC10" s="57"/>
      <c r="KSD10" s="57"/>
      <c r="KSE10" s="57"/>
      <c r="KSF10" s="57"/>
      <c r="KSG10" s="57"/>
      <c r="KSH10" s="57"/>
      <c r="KSI10" s="57"/>
      <c r="KSJ10" s="57"/>
      <c r="KSK10" s="57"/>
      <c r="KSL10" s="57"/>
      <c r="KSM10" s="57"/>
      <c r="KSN10" s="57"/>
      <c r="KSO10" s="57"/>
      <c r="KSP10" s="57"/>
      <c r="KSQ10" s="57"/>
      <c r="KSR10" s="57"/>
      <c r="KSS10" s="57"/>
      <c r="KST10" s="57"/>
      <c r="KSU10" s="57"/>
      <c r="KSV10" s="57"/>
      <c r="KSW10" s="57"/>
      <c r="KSX10" s="57"/>
      <c r="KSY10" s="57"/>
      <c r="KSZ10" s="57"/>
      <c r="KTA10" s="57"/>
      <c r="KTB10" s="57"/>
      <c r="KTC10" s="57"/>
      <c r="KTD10" s="57"/>
      <c r="KTE10" s="57"/>
      <c r="KTF10" s="57"/>
      <c r="KTG10" s="57"/>
      <c r="KTH10" s="57"/>
      <c r="KTI10" s="57"/>
      <c r="KTJ10" s="57"/>
      <c r="KTK10" s="57"/>
      <c r="KTL10" s="57"/>
      <c r="KTM10" s="57"/>
      <c r="KTN10" s="57"/>
      <c r="KTO10" s="57"/>
      <c r="KTP10" s="57"/>
      <c r="KTQ10" s="57"/>
      <c r="KTR10" s="57"/>
      <c r="KTS10" s="57"/>
      <c r="KTT10" s="57"/>
      <c r="KTU10" s="57"/>
      <c r="KTV10" s="57"/>
      <c r="KTW10" s="57"/>
      <c r="KTX10" s="57"/>
      <c r="KTY10" s="57"/>
      <c r="KTZ10" s="57"/>
      <c r="KUA10" s="57"/>
      <c r="KUB10" s="57"/>
      <c r="KUC10" s="57"/>
      <c r="KUD10" s="57"/>
      <c r="KUE10" s="57"/>
      <c r="KUF10" s="57"/>
      <c r="KUG10" s="57"/>
      <c r="KUH10" s="57"/>
      <c r="KUI10" s="57"/>
      <c r="KUJ10" s="57"/>
      <c r="KUK10" s="57"/>
      <c r="KUL10" s="57"/>
      <c r="KUM10" s="57"/>
      <c r="KUN10" s="57"/>
      <c r="KUO10" s="57"/>
      <c r="KUP10" s="57"/>
      <c r="KUQ10" s="57"/>
      <c r="KUR10" s="57"/>
      <c r="KUS10" s="57"/>
      <c r="KUT10" s="57"/>
      <c r="KUU10" s="57"/>
      <c r="KUV10" s="57"/>
      <c r="KUW10" s="57"/>
      <c r="KUX10" s="57"/>
      <c r="KUY10" s="57"/>
      <c r="KUZ10" s="57"/>
      <c r="KVA10" s="57"/>
      <c r="KVB10" s="57"/>
      <c r="KVC10" s="57"/>
      <c r="KVD10" s="57"/>
      <c r="KVE10" s="57"/>
      <c r="KVF10" s="57"/>
      <c r="KVG10" s="57"/>
      <c r="KVH10" s="57"/>
      <c r="KVI10" s="57"/>
      <c r="KVJ10" s="57"/>
      <c r="KVK10" s="57"/>
      <c r="KVL10" s="57"/>
      <c r="KVM10" s="57"/>
      <c r="KVN10" s="57"/>
      <c r="KVO10" s="57"/>
      <c r="KVP10" s="57"/>
      <c r="KVQ10" s="57"/>
      <c r="KVR10" s="57"/>
      <c r="KVS10" s="57"/>
      <c r="KVT10" s="57"/>
      <c r="KVU10" s="57"/>
      <c r="KVV10" s="57"/>
      <c r="KVW10" s="57"/>
      <c r="KVX10" s="57"/>
      <c r="KVY10" s="57"/>
      <c r="KVZ10" s="57"/>
      <c r="KWA10" s="57"/>
      <c r="KWB10" s="57"/>
      <c r="KWC10" s="57"/>
      <c r="KWD10" s="57"/>
      <c r="KWE10" s="57"/>
      <c r="KWF10" s="57"/>
      <c r="KWG10" s="57"/>
      <c r="KWH10" s="57"/>
      <c r="KWI10" s="57"/>
      <c r="KWJ10" s="57"/>
      <c r="KWK10" s="57"/>
      <c r="KWL10" s="57"/>
      <c r="KWM10" s="57"/>
      <c r="KWN10" s="57"/>
      <c r="KWO10" s="57"/>
      <c r="KWP10" s="57"/>
      <c r="KWQ10" s="57"/>
      <c r="KWR10" s="57"/>
      <c r="KWS10" s="57"/>
      <c r="KWT10" s="57"/>
      <c r="KWU10" s="57"/>
      <c r="KWV10" s="57"/>
      <c r="KWW10" s="57"/>
      <c r="KWX10" s="57"/>
      <c r="KWY10" s="57"/>
      <c r="KWZ10" s="57"/>
      <c r="KXA10" s="57"/>
      <c r="KXB10" s="57"/>
      <c r="KXC10" s="57"/>
      <c r="KXD10" s="57"/>
      <c r="KXE10" s="57"/>
      <c r="KXF10" s="57"/>
      <c r="KXG10" s="57"/>
      <c r="KXH10" s="57"/>
      <c r="KXI10" s="57"/>
      <c r="KXJ10" s="57"/>
      <c r="KXK10" s="57"/>
      <c r="KXL10" s="57"/>
      <c r="KXM10" s="57"/>
      <c r="KXN10" s="57"/>
      <c r="KXO10" s="57"/>
      <c r="KXP10" s="57"/>
      <c r="KXQ10" s="57"/>
      <c r="KXR10" s="57"/>
      <c r="KXS10" s="57"/>
      <c r="KXT10" s="57"/>
      <c r="KXU10" s="57"/>
      <c r="KXV10" s="57"/>
      <c r="KXW10" s="57"/>
      <c r="KXX10" s="57"/>
      <c r="KXY10" s="57"/>
      <c r="KXZ10" s="57"/>
      <c r="KYA10" s="57"/>
      <c r="KYB10" s="57"/>
      <c r="KYC10" s="57"/>
      <c r="KYD10" s="57"/>
      <c r="KYE10" s="57"/>
      <c r="KYF10" s="57"/>
      <c r="KYG10" s="57"/>
      <c r="KYH10" s="57"/>
      <c r="KYI10" s="57"/>
      <c r="KYJ10" s="57"/>
      <c r="KYK10" s="57"/>
      <c r="KYL10" s="57"/>
      <c r="KYM10" s="57"/>
      <c r="KYN10" s="57"/>
      <c r="KYO10" s="57"/>
      <c r="KYP10" s="57"/>
      <c r="KYQ10" s="57"/>
      <c r="KYR10" s="57"/>
      <c r="KYS10" s="57"/>
      <c r="KYT10" s="57"/>
      <c r="KYU10" s="57"/>
      <c r="KYV10" s="57"/>
      <c r="KYW10" s="57"/>
      <c r="KYX10" s="57"/>
      <c r="KYY10" s="57"/>
      <c r="KYZ10" s="57"/>
      <c r="KZA10" s="57"/>
      <c r="KZB10" s="57"/>
      <c r="KZC10" s="57"/>
      <c r="KZD10" s="57"/>
      <c r="KZE10" s="57"/>
      <c r="KZF10" s="57"/>
      <c r="KZG10" s="57"/>
      <c r="KZH10" s="57"/>
      <c r="KZI10" s="57"/>
      <c r="KZJ10" s="57"/>
      <c r="KZK10" s="57"/>
      <c r="KZL10" s="57"/>
      <c r="KZM10" s="57"/>
      <c r="KZN10" s="57"/>
      <c r="KZO10" s="57"/>
      <c r="KZP10" s="57"/>
      <c r="KZQ10" s="57"/>
      <c r="KZR10" s="57"/>
      <c r="KZS10" s="57"/>
      <c r="KZT10" s="57"/>
      <c r="KZU10" s="57"/>
      <c r="KZV10" s="57"/>
      <c r="KZW10" s="57"/>
      <c r="KZX10" s="57"/>
      <c r="KZY10" s="57"/>
      <c r="KZZ10" s="57"/>
      <c r="LAA10" s="57"/>
      <c r="LAB10" s="57"/>
      <c r="LAC10" s="57"/>
      <c r="LAD10" s="57"/>
      <c r="LAE10" s="57"/>
      <c r="LAF10" s="57"/>
      <c r="LAG10" s="57"/>
      <c r="LAH10" s="57"/>
      <c r="LAI10" s="57"/>
      <c r="LAJ10" s="57"/>
      <c r="LAK10" s="57"/>
      <c r="LAL10" s="57"/>
      <c r="LAM10" s="57"/>
      <c r="LAN10" s="57"/>
      <c r="LAO10" s="57"/>
      <c r="LAP10" s="57"/>
      <c r="LAQ10" s="57"/>
      <c r="LAR10" s="57"/>
      <c r="LAS10" s="57"/>
      <c r="LAT10" s="57"/>
      <c r="LAU10" s="57"/>
      <c r="LAV10" s="57"/>
      <c r="LAW10" s="57"/>
      <c r="LAX10" s="57"/>
      <c r="LAY10" s="57"/>
      <c r="LAZ10" s="57"/>
      <c r="LBA10" s="57"/>
      <c r="LBB10" s="57"/>
      <c r="LBC10" s="57"/>
      <c r="LBD10" s="57"/>
      <c r="LBE10" s="57"/>
      <c r="LBF10" s="57"/>
      <c r="LBG10" s="57"/>
      <c r="LBH10" s="57"/>
      <c r="LBI10" s="57"/>
      <c r="LBJ10" s="57"/>
      <c r="LBK10" s="57"/>
      <c r="LBL10" s="57"/>
      <c r="LBM10" s="57"/>
      <c r="LBN10" s="57"/>
      <c r="LBO10" s="57"/>
      <c r="LBP10" s="57"/>
      <c r="LBQ10" s="57"/>
      <c r="LBR10" s="57"/>
      <c r="LBS10" s="57"/>
      <c r="LBT10" s="57"/>
      <c r="LBU10" s="57"/>
      <c r="LBV10" s="57"/>
      <c r="LBW10" s="57"/>
      <c r="LBX10" s="57"/>
      <c r="LBY10" s="57"/>
      <c r="LBZ10" s="57"/>
      <c r="LCA10" s="57"/>
      <c r="LCB10" s="57"/>
      <c r="LCC10" s="57"/>
      <c r="LCD10" s="57"/>
      <c r="LCE10" s="57"/>
      <c r="LCF10" s="57"/>
      <c r="LCG10" s="57"/>
      <c r="LCH10" s="57"/>
      <c r="LCI10" s="57"/>
      <c r="LCJ10" s="57"/>
      <c r="LCK10" s="57"/>
      <c r="LCL10" s="57"/>
      <c r="LCM10" s="57"/>
      <c r="LCN10" s="57"/>
      <c r="LCO10" s="57"/>
      <c r="LCP10" s="57"/>
      <c r="LCQ10" s="57"/>
      <c r="LCR10" s="57"/>
      <c r="LCS10" s="57"/>
      <c r="LCT10" s="57"/>
      <c r="LCU10" s="57"/>
      <c r="LCV10" s="57"/>
      <c r="LCW10" s="57"/>
      <c r="LCX10" s="57"/>
      <c r="LCY10" s="57"/>
      <c r="LCZ10" s="57"/>
      <c r="LDA10" s="57"/>
      <c r="LDB10" s="57"/>
      <c r="LDC10" s="57"/>
      <c r="LDD10" s="57"/>
      <c r="LDE10" s="57"/>
      <c r="LDF10" s="57"/>
      <c r="LDG10" s="57"/>
      <c r="LDH10" s="57"/>
      <c r="LDI10" s="57"/>
      <c r="LDJ10" s="57"/>
      <c r="LDK10" s="57"/>
      <c r="LDL10" s="57"/>
      <c r="LDM10" s="57"/>
      <c r="LDN10" s="57"/>
      <c r="LDO10" s="57"/>
      <c r="LDP10" s="57"/>
      <c r="LDQ10" s="57"/>
      <c r="LDR10" s="57"/>
      <c r="LDS10" s="57"/>
      <c r="LDT10" s="57"/>
      <c r="LDU10" s="57"/>
      <c r="LDV10" s="57"/>
      <c r="LDW10" s="57"/>
      <c r="LDX10" s="57"/>
      <c r="LDY10" s="57"/>
      <c r="LDZ10" s="57"/>
      <c r="LEA10" s="57"/>
      <c r="LEB10" s="57"/>
      <c r="LEC10" s="57"/>
      <c r="LED10" s="57"/>
      <c r="LEE10" s="57"/>
      <c r="LEF10" s="57"/>
      <c r="LEG10" s="57"/>
      <c r="LEH10" s="57"/>
      <c r="LEI10" s="57"/>
      <c r="LEJ10" s="57"/>
      <c r="LEK10" s="57"/>
      <c r="LEL10" s="57"/>
      <c r="LEM10" s="57"/>
      <c r="LEN10" s="57"/>
      <c r="LEO10" s="57"/>
      <c r="LEP10" s="57"/>
      <c r="LEQ10" s="57"/>
      <c r="LER10" s="57"/>
      <c r="LES10" s="57"/>
      <c r="LET10" s="57"/>
      <c r="LEU10" s="57"/>
      <c r="LEV10" s="57"/>
      <c r="LEW10" s="57"/>
      <c r="LEX10" s="57"/>
      <c r="LEY10" s="57"/>
      <c r="LEZ10" s="57"/>
      <c r="LFA10" s="57"/>
      <c r="LFB10" s="57"/>
      <c r="LFC10" s="57"/>
      <c r="LFD10" s="57"/>
      <c r="LFE10" s="57"/>
      <c r="LFF10" s="57"/>
      <c r="LFG10" s="57"/>
      <c r="LFH10" s="57"/>
      <c r="LFI10" s="57"/>
      <c r="LFJ10" s="57"/>
      <c r="LFK10" s="57"/>
      <c r="LFL10" s="57"/>
      <c r="LFM10" s="57"/>
      <c r="LFN10" s="57"/>
      <c r="LFO10" s="57"/>
      <c r="LFP10" s="57"/>
      <c r="LFQ10" s="57"/>
      <c r="LFR10" s="57"/>
      <c r="LFS10" s="57"/>
      <c r="LFT10" s="57"/>
      <c r="LFU10" s="57"/>
      <c r="LFV10" s="57"/>
      <c r="LFW10" s="57"/>
      <c r="LFX10" s="57"/>
      <c r="LFY10" s="57"/>
      <c r="LFZ10" s="57"/>
      <c r="LGA10" s="57"/>
      <c r="LGB10" s="57"/>
      <c r="LGC10" s="57"/>
      <c r="LGD10" s="57"/>
      <c r="LGE10" s="57"/>
      <c r="LGF10" s="57"/>
      <c r="LGG10" s="57"/>
      <c r="LGH10" s="57"/>
      <c r="LGI10" s="57"/>
      <c r="LGJ10" s="57"/>
      <c r="LGK10" s="57"/>
      <c r="LGL10" s="57"/>
      <c r="LGM10" s="57"/>
      <c r="LGN10" s="57"/>
      <c r="LGO10" s="57"/>
      <c r="LGP10" s="57"/>
      <c r="LGQ10" s="57"/>
      <c r="LGR10" s="57"/>
      <c r="LGS10" s="57"/>
      <c r="LGT10" s="57"/>
      <c r="LGU10" s="57"/>
      <c r="LGV10" s="57"/>
      <c r="LGW10" s="57"/>
      <c r="LGX10" s="57"/>
      <c r="LGY10" s="57"/>
      <c r="LGZ10" s="57"/>
      <c r="LHA10" s="57"/>
      <c r="LHB10" s="57"/>
      <c r="LHC10" s="57"/>
      <c r="LHD10" s="57"/>
      <c r="LHE10" s="57"/>
      <c r="LHF10" s="57"/>
      <c r="LHG10" s="57"/>
      <c r="LHH10" s="57"/>
      <c r="LHI10" s="57"/>
      <c r="LHJ10" s="57"/>
      <c r="LHK10" s="57"/>
      <c r="LHL10" s="57"/>
      <c r="LHM10" s="57"/>
      <c r="LHN10" s="57"/>
      <c r="LHO10" s="57"/>
      <c r="LHP10" s="57"/>
      <c r="LHQ10" s="57"/>
      <c r="LHR10" s="57"/>
      <c r="LHS10" s="57"/>
      <c r="LHT10" s="57"/>
      <c r="LHU10" s="57"/>
      <c r="LHV10" s="57"/>
      <c r="LHW10" s="57"/>
      <c r="LHX10" s="57"/>
      <c r="LHY10" s="57"/>
      <c r="LHZ10" s="57"/>
      <c r="LIA10" s="57"/>
      <c r="LIB10" s="57"/>
      <c r="LIC10" s="57"/>
      <c r="LID10" s="57"/>
      <c r="LIE10" s="57"/>
      <c r="LIF10" s="57"/>
      <c r="LIG10" s="57"/>
      <c r="LIH10" s="57"/>
      <c r="LII10" s="57"/>
      <c r="LIJ10" s="57"/>
      <c r="LIK10" s="57"/>
      <c r="LIL10" s="57"/>
      <c r="LIM10" s="57"/>
      <c r="LIN10" s="57"/>
      <c r="LIO10" s="57"/>
      <c r="LIP10" s="57"/>
      <c r="LIQ10" s="57"/>
      <c r="LIR10" s="57"/>
      <c r="LIS10" s="57"/>
      <c r="LIT10" s="57"/>
      <c r="LIU10" s="57"/>
      <c r="LIV10" s="57"/>
      <c r="LIW10" s="57"/>
      <c r="LIX10" s="57"/>
      <c r="LIY10" s="57"/>
      <c r="LIZ10" s="57"/>
      <c r="LJA10" s="57"/>
      <c r="LJB10" s="57"/>
      <c r="LJC10" s="57"/>
      <c r="LJD10" s="57"/>
      <c r="LJE10" s="57"/>
      <c r="LJF10" s="57"/>
      <c r="LJG10" s="57"/>
      <c r="LJH10" s="57"/>
      <c r="LJI10" s="57"/>
      <c r="LJJ10" s="57"/>
      <c r="LJK10" s="57"/>
      <c r="LJL10" s="57"/>
      <c r="LJM10" s="57"/>
      <c r="LJN10" s="57"/>
      <c r="LJO10" s="57"/>
      <c r="LJP10" s="57"/>
      <c r="LJQ10" s="57"/>
      <c r="LJR10" s="57"/>
      <c r="LJS10" s="57"/>
      <c r="LJT10" s="57"/>
      <c r="LJU10" s="57"/>
      <c r="LJV10" s="57"/>
      <c r="LJW10" s="57"/>
      <c r="LJX10" s="57"/>
      <c r="LJY10" s="57"/>
      <c r="LJZ10" s="57"/>
      <c r="LKA10" s="57"/>
      <c r="LKB10" s="57"/>
      <c r="LKC10" s="57"/>
      <c r="LKD10" s="57"/>
      <c r="LKE10" s="57"/>
      <c r="LKF10" s="57"/>
      <c r="LKG10" s="57"/>
      <c r="LKH10" s="57"/>
      <c r="LKI10" s="57"/>
      <c r="LKJ10" s="57"/>
      <c r="LKK10" s="57"/>
      <c r="LKL10" s="57"/>
      <c r="LKM10" s="57"/>
      <c r="LKN10" s="57"/>
      <c r="LKO10" s="57"/>
      <c r="LKP10" s="57"/>
      <c r="LKQ10" s="57"/>
      <c r="LKR10" s="57"/>
      <c r="LKS10" s="57"/>
      <c r="LKT10" s="57"/>
      <c r="LKU10" s="57"/>
      <c r="LKV10" s="57"/>
      <c r="LKW10" s="57"/>
      <c r="LKX10" s="57"/>
      <c r="LKY10" s="57"/>
      <c r="LKZ10" s="57"/>
      <c r="LLA10" s="57"/>
      <c r="LLB10" s="57"/>
      <c r="LLC10" s="57"/>
      <c r="LLD10" s="57"/>
      <c r="LLE10" s="57"/>
      <c r="LLF10" s="57"/>
      <c r="LLG10" s="57"/>
      <c r="LLH10" s="57"/>
      <c r="LLI10" s="57"/>
      <c r="LLJ10" s="57"/>
      <c r="LLK10" s="57"/>
      <c r="LLL10" s="57"/>
      <c r="LLM10" s="57"/>
      <c r="LLN10" s="57"/>
      <c r="LLO10" s="57"/>
      <c r="LLP10" s="57"/>
      <c r="LLQ10" s="57"/>
      <c r="LLR10" s="57"/>
      <c r="LLS10" s="57"/>
      <c r="LLT10" s="57"/>
      <c r="LLU10" s="57"/>
      <c r="LLV10" s="57"/>
      <c r="LLW10" s="57"/>
      <c r="LLX10" s="57"/>
      <c r="LLY10" s="57"/>
      <c r="LLZ10" s="57"/>
      <c r="LMA10" s="57"/>
      <c r="LMB10" s="57"/>
      <c r="LMC10" s="57"/>
      <c r="LMD10" s="57"/>
      <c r="LME10" s="57"/>
      <c r="LMF10" s="57"/>
      <c r="LMG10" s="57"/>
      <c r="LMH10" s="57"/>
      <c r="LMI10" s="57"/>
      <c r="LMJ10" s="57"/>
      <c r="LMK10" s="57"/>
      <c r="LML10" s="57"/>
      <c r="LMM10" s="57"/>
      <c r="LMN10" s="57"/>
      <c r="LMO10" s="57"/>
      <c r="LMP10" s="57"/>
      <c r="LMQ10" s="57"/>
      <c r="LMR10" s="57"/>
      <c r="LMS10" s="57"/>
      <c r="LMT10" s="57"/>
      <c r="LMU10" s="57"/>
      <c r="LMV10" s="57"/>
      <c r="LMW10" s="57"/>
      <c r="LMX10" s="57"/>
      <c r="LMY10" s="57"/>
      <c r="LMZ10" s="57"/>
      <c r="LNA10" s="57"/>
      <c r="LNB10" s="57"/>
      <c r="LNC10" s="57"/>
      <c r="LND10" s="57"/>
      <c r="LNE10" s="57"/>
      <c r="LNF10" s="57"/>
      <c r="LNG10" s="57"/>
      <c r="LNH10" s="57"/>
      <c r="LNI10" s="57"/>
      <c r="LNJ10" s="57"/>
      <c r="LNK10" s="57"/>
      <c r="LNL10" s="57"/>
      <c r="LNM10" s="57"/>
      <c r="LNN10" s="57"/>
      <c r="LNO10" s="57"/>
      <c r="LNP10" s="57"/>
      <c r="LNQ10" s="57"/>
      <c r="LNR10" s="57"/>
      <c r="LNS10" s="57"/>
      <c r="LNT10" s="57"/>
      <c r="LNU10" s="57"/>
      <c r="LNV10" s="57"/>
      <c r="LNW10" s="57"/>
      <c r="LNX10" s="57"/>
      <c r="LNY10" s="57"/>
      <c r="LNZ10" s="57"/>
      <c r="LOA10" s="57"/>
      <c r="LOB10" s="57"/>
      <c r="LOC10" s="57"/>
      <c r="LOD10" s="57"/>
      <c r="LOE10" s="57"/>
      <c r="LOF10" s="57"/>
      <c r="LOG10" s="57"/>
      <c r="LOH10" s="57"/>
      <c r="LOI10" s="57"/>
      <c r="LOJ10" s="57"/>
      <c r="LOK10" s="57"/>
      <c r="LOL10" s="57"/>
      <c r="LOM10" s="57"/>
      <c r="LON10" s="57"/>
      <c r="LOO10" s="57"/>
      <c r="LOP10" s="57"/>
      <c r="LOQ10" s="57"/>
      <c r="LOR10" s="57"/>
      <c r="LOS10" s="57"/>
      <c r="LOT10" s="57"/>
      <c r="LOU10" s="57"/>
      <c r="LOV10" s="57"/>
      <c r="LOW10" s="57"/>
      <c r="LOX10" s="57"/>
      <c r="LOY10" s="57"/>
      <c r="LOZ10" s="57"/>
      <c r="LPA10" s="57"/>
      <c r="LPB10" s="57"/>
      <c r="LPC10" s="57"/>
      <c r="LPD10" s="57"/>
      <c r="LPE10" s="57"/>
      <c r="LPF10" s="57"/>
      <c r="LPG10" s="57"/>
      <c r="LPH10" s="57"/>
      <c r="LPI10" s="57"/>
      <c r="LPJ10" s="57"/>
      <c r="LPK10" s="57"/>
      <c r="LPL10" s="57"/>
      <c r="LPM10" s="57"/>
      <c r="LPN10" s="57"/>
      <c r="LPO10" s="57"/>
      <c r="LPP10" s="57"/>
      <c r="LPQ10" s="57"/>
      <c r="LPR10" s="57"/>
      <c r="LPS10" s="57"/>
      <c r="LPT10" s="57"/>
      <c r="LPU10" s="57"/>
      <c r="LPV10" s="57"/>
      <c r="LPW10" s="57"/>
      <c r="LPX10" s="57"/>
      <c r="LPY10" s="57"/>
      <c r="LPZ10" s="57"/>
      <c r="LQA10" s="57"/>
      <c r="LQB10" s="57"/>
      <c r="LQC10" s="57"/>
      <c r="LQD10" s="57"/>
      <c r="LQE10" s="57"/>
      <c r="LQF10" s="57"/>
      <c r="LQG10" s="57"/>
      <c r="LQH10" s="57"/>
      <c r="LQI10" s="57"/>
      <c r="LQJ10" s="57"/>
      <c r="LQK10" s="57"/>
      <c r="LQL10" s="57"/>
      <c r="LQM10" s="57"/>
      <c r="LQN10" s="57"/>
      <c r="LQO10" s="57"/>
      <c r="LQP10" s="57"/>
      <c r="LQQ10" s="57"/>
      <c r="LQR10" s="57"/>
      <c r="LQS10" s="57"/>
      <c r="LQT10" s="57"/>
      <c r="LQU10" s="57"/>
      <c r="LQV10" s="57"/>
      <c r="LQW10" s="57"/>
      <c r="LQX10" s="57"/>
      <c r="LQY10" s="57"/>
      <c r="LQZ10" s="57"/>
      <c r="LRA10" s="57"/>
      <c r="LRB10" s="57"/>
      <c r="LRC10" s="57"/>
      <c r="LRD10" s="57"/>
      <c r="LRE10" s="57"/>
      <c r="LRF10" s="57"/>
      <c r="LRG10" s="57"/>
      <c r="LRH10" s="57"/>
      <c r="LRI10" s="57"/>
      <c r="LRJ10" s="57"/>
      <c r="LRK10" s="57"/>
      <c r="LRL10" s="57"/>
      <c r="LRM10" s="57"/>
      <c r="LRN10" s="57"/>
      <c r="LRO10" s="57"/>
      <c r="LRP10" s="57"/>
      <c r="LRQ10" s="57"/>
      <c r="LRR10" s="57"/>
      <c r="LRS10" s="57"/>
      <c r="LRT10" s="57"/>
      <c r="LRU10" s="57"/>
      <c r="LRV10" s="57"/>
      <c r="LRW10" s="57"/>
      <c r="LRX10" s="57"/>
      <c r="LRY10" s="57"/>
      <c r="LRZ10" s="57"/>
      <c r="LSA10" s="57"/>
      <c r="LSB10" s="57"/>
      <c r="LSC10" s="57"/>
      <c r="LSD10" s="57"/>
      <c r="LSE10" s="57"/>
      <c r="LSF10" s="57"/>
      <c r="LSG10" s="57"/>
      <c r="LSH10" s="57"/>
      <c r="LSI10" s="57"/>
      <c r="LSJ10" s="57"/>
      <c r="LSK10" s="57"/>
      <c r="LSL10" s="57"/>
      <c r="LSM10" s="57"/>
      <c r="LSN10" s="57"/>
      <c r="LSO10" s="57"/>
      <c r="LSP10" s="57"/>
      <c r="LSQ10" s="57"/>
      <c r="LSR10" s="57"/>
      <c r="LSS10" s="57"/>
      <c r="LST10" s="57"/>
      <c r="LSU10" s="57"/>
      <c r="LSV10" s="57"/>
      <c r="LSW10" s="57"/>
      <c r="LSX10" s="57"/>
      <c r="LSY10" s="57"/>
      <c r="LSZ10" s="57"/>
      <c r="LTA10" s="57"/>
      <c r="LTB10" s="57"/>
      <c r="LTC10" s="57"/>
      <c r="LTD10" s="57"/>
      <c r="LTE10" s="57"/>
      <c r="LTF10" s="57"/>
      <c r="LTG10" s="57"/>
      <c r="LTH10" s="57"/>
      <c r="LTI10" s="57"/>
      <c r="LTJ10" s="57"/>
      <c r="LTK10" s="57"/>
      <c r="LTL10" s="57"/>
      <c r="LTM10" s="57"/>
      <c r="LTN10" s="57"/>
      <c r="LTO10" s="57"/>
      <c r="LTP10" s="57"/>
      <c r="LTQ10" s="57"/>
      <c r="LTR10" s="57"/>
      <c r="LTS10" s="57"/>
      <c r="LTT10" s="57"/>
      <c r="LTU10" s="57"/>
      <c r="LTV10" s="57"/>
      <c r="LTW10" s="57"/>
      <c r="LTX10" s="57"/>
      <c r="LTY10" s="57"/>
      <c r="LTZ10" s="57"/>
      <c r="LUA10" s="57"/>
      <c r="LUB10" s="57"/>
      <c r="LUC10" s="57"/>
      <c r="LUD10" s="57"/>
      <c r="LUE10" s="57"/>
      <c r="LUF10" s="57"/>
      <c r="LUG10" s="57"/>
      <c r="LUH10" s="57"/>
      <c r="LUI10" s="57"/>
      <c r="LUJ10" s="57"/>
      <c r="LUK10" s="57"/>
      <c r="LUL10" s="57"/>
      <c r="LUM10" s="57"/>
      <c r="LUN10" s="57"/>
      <c r="LUO10" s="57"/>
      <c r="LUP10" s="57"/>
      <c r="LUQ10" s="57"/>
      <c r="LUR10" s="57"/>
      <c r="LUS10" s="57"/>
      <c r="LUT10" s="57"/>
      <c r="LUU10" s="57"/>
      <c r="LUV10" s="57"/>
      <c r="LUW10" s="57"/>
      <c r="LUX10" s="57"/>
      <c r="LUY10" s="57"/>
      <c r="LUZ10" s="57"/>
      <c r="LVA10" s="57"/>
      <c r="LVB10" s="57"/>
      <c r="LVC10" s="57"/>
      <c r="LVD10" s="57"/>
      <c r="LVE10" s="57"/>
      <c r="LVF10" s="57"/>
      <c r="LVG10" s="57"/>
      <c r="LVH10" s="57"/>
      <c r="LVI10" s="57"/>
      <c r="LVJ10" s="57"/>
      <c r="LVK10" s="57"/>
      <c r="LVL10" s="57"/>
      <c r="LVM10" s="57"/>
      <c r="LVN10" s="57"/>
      <c r="LVO10" s="57"/>
      <c r="LVP10" s="57"/>
      <c r="LVQ10" s="57"/>
      <c r="LVR10" s="57"/>
      <c r="LVS10" s="57"/>
      <c r="LVT10" s="57"/>
      <c r="LVU10" s="57"/>
      <c r="LVV10" s="57"/>
      <c r="LVW10" s="57"/>
      <c r="LVX10" s="57"/>
      <c r="LVY10" s="57"/>
      <c r="LVZ10" s="57"/>
      <c r="LWA10" s="57"/>
      <c r="LWB10" s="57"/>
      <c r="LWC10" s="57"/>
      <c r="LWD10" s="57"/>
      <c r="LWE10" s="57"/>
      <c r="LWF10" s="57"/>
      <c r="LWG10" s="57"/>
      <c r="LWH10" s="57"/>
      <c r="LWI10" s="57"/>
      <c r="LWJ10" s="57"/>
      <c r="LWK10" s="57"/>
      <c r="LWL10" s="57"/>
      <c r="LWM10" s="57"/>
      <c r="LWN10" s="57"/>
      <c r="LWO10" s="57"/>
      <c r="LWP10" s="57"/>
      <c r="LWQ10" s="57"/>
      <c r="LWR10" s="57"/>
      <c r="LWS10" s="57"/>
      <c r="LWT10" s="57"/>
      <c r="LWU10" s="57"/>
      <c r="LWV10" s="57"/>
      <c r="LWW10" s="57"/>
      <c r="LWX10" s="57"/>
      <c r="LWY10" s="57"/>
      <c r="LWZ10" s="57"/>
      <c r="LXA10" s="57"/>
      <c r="LXB10" s="57"/>
      <c r="LXC10" s="57"/>
      <c r="LXD10" s="57"/>
      <c r="LXE10" s="57"/>
      <c r="LXF10" s="57"/>
      <c r="LXG10" s="57"/>
      <c r="LXH10" s="57"/>
      <c r="LXI10" s="57"/>
      <c r="LXJ10" s="57"/>
      <c r="LXK10" s="57"/>
      <c r="LXL10" s="57"/>
      <c r="LXM10" s="57"/>
      <c r="LXN10" s="57"/>
      <c r="LXO10" s="57"/>
      <c r="LXP10" s="57"/>
      <c r="LXQ10" s="57"/>
      <c r="LXR10" s="57"/>
      <c r="LXS10" s="57"/>
      <c r="LXT10" s="57"/>
      <c r="LXU10" s="57"/>
      <c r="LXV10" s="57"/>
      <c r="LXW10" s="57"/>
      <c r="LXX10" s="57"/>
      <c r="LXY10" s="57"/>
      <c r="LXZ10" s="57"/>
      <c r="LYA10" s="57"/>
      <c r="LYB10" s="57"/>
      <c r="LYC10" s="57"/>
      <c r="LYD10" s="57"/>
      <c r="LYE10" s="57"/>
      <c r="LYF10" s="57"/>
      <c r="LYG10" s="57"/>
      <c r="LYH10" s="57"/>
      <c r="LYI10" s="57"/>
      <c r="LYJ10" s="57"/>
      <c r="LYK10" s="57"/>
      <c r="LYL10" s="57"/>
      <c r="LYM10" s="57"/>
      <c r="LYN10" s="57"/>
      <c r="LYO10" s="57"/>
      <c r="LYP10" s="57"/>
      <c r="LYQ10" s="57"/>
      <c r="LYR10" s="57"/>
      <c r="LYS10" s="57"/>
      <c r="LYT10" s="57"/>
      <c r="LYU10" s="57"/>
      <c r="LYV10" s="57"/>
      <c r="LYW10" s="57"/>
      <c r="LYX10" s="57"/>
      <c r="LYY10" s="57"/>
      <c r="LYZ10" s="57"/>
      <c r="LZA10" s="57"/>
      <c r="LZB10" s="57"/>
      <c r="LZC10" s="57"/>
      <c r="LZD10" s="57"/>
      <c r="LZE10" s="57"/>
      <c r="LZF10" s="57"/>
      <c r="LZG10" s="57"/>
      <c r="LZH10" s="57"/>
      <c r="LZI10" s="57"/>
      <c r="LZJ10" s="57"/>
      <c r="LZK10" s="57"/>
      <c r="LZL10" s="57"/>
      <c r="LZM10" s="57"/>
      <c r="LZN10" s="57"/>
      <c r="LZO10" s="57"/>
      <c r="LZP10" s="57"/>
      <c r="LZQ10" s="57"/>
      <c r="LZR10" s="57"/>
      <c r="LZS10" s="57"/>
      <c r="LZT10" s="57"/>
      <c r="LZU10" s="57"/>
      <c r="LZV10" s="57"/>
      <c r="LZW10" s="57"/>
      <c r="LZX10" s="57"/>
      <c r="LZY10" s="57"/>
      <c r="LZZ10" s="57"/>
      <c r="MAA10" s="57"/>
      <c r="MAB10" s="57"/>
      <c r="MAC10" s="57"/>
      <c r="MAD10" s="57"/>
      <c r="MAE10" s="57"/>
      <c r="MAF10" s="57"/>
      <c r="MAG10" s="57"/>
      <c r="MAH10" s="57"/>
      <c r="MAI10" s="57"/>
      <c r="MAJ10" s="57"/>
      <c r="MAK10" s="57"/>
      <c r="MAL10" s="57"/>
      <c r="MAM10" s="57"/>
      <c r="MAN10" s="57"/>
      <c r="MAO10" s="57"/>
      <c r="MAP10" s="57"/>
      <c r="MAQ10" s="57"/>
      <c r="MAR10" s="57"/>
      <c r="MAS10" s="57"/>
      <c r="MAT10" s="57"/>
      <c r="MAU10" s="57"/>
      <c r="MAV10" s="57"/>
      <c r="MAW10" s="57"/>
      <c r="MAX10" s="57"/>
      <c r="MAY10" s="57"/>
      <c r="MAZ10" s="57"/>
      <c r="MBA10" s="57"/>
      <c r="MBB10" s="57"/>
      <c r="MBC10" s="57"/>
      <c r="MBD10" s="57"/>
      <c r="MBE10" s="57"/>
      <c r="MBF10" s="57"/>
      <c r="MBG10" s="57"/>
      <c r="MBH10" s="57"/>
      <c r="MBI10" s="57"/>
      <c r="MBJ10" s="57"/>
      <c r="MBK10" s="57"/>
      <c r="MBL10" s="57"/>
      <c r="MBM10" s="57"/>
      <c r="MBN10" s="57"/>
      <c r="MBO10" s="57"/>
      <c r="MBP10" s="57"/>
      <c r="MBQ10" s="57"/>
      <c r="MBR10" s="57"/>
      <c r="MBS10" s="57"/>
      <c r="MBT10" s="57"/>
      <c r="MBU10" s="57"/>
      <c r="MBV10" s="57"/>
      <c r="MBW10" s="57"/>
      <c r="MBX10" s="57"/>
      <c r="MBY10" s="57"/>
      <c r="MBZ10" s="57"/>
      <c r="MCA10" s="57"/>
      <c r="MCB10" s="57"/>
      <c r="MCC10" s="57"/>
      <c r="MCD10" s="57"/>
      <c r="MCE10" s="57"/>
      <c r="MCF10" s="57"/>
      <c r="MCG10" s="57"/>
      <c r="MCH10" s="57"/>
      <c r="MCI10" s="57"/>
      <c r="MCJ10" s="57"/>
      <c r="MCK10" s="57"/>
      <c r="MCL10" s="57"/>
      <c r="MCM10" s="57"/>
      <c r="MCN10" s="57"/>
      <c r="MCO10" s="57"/>
      <c r="MCP10" s="57"/>
      <c r="MCQ10" s="57"/>
      <c r="MCR10" s="57"/>
      <c r="MCS10" s="57"/>
      <c r="MCT10" s="57"/>
      <c r="MCU10" s="57"/>
      <c r="MCV10" s="57"/>
      <c r="MCW10" s="57"/>
      <c r="MCX10" s="57"/>
      <c r="MCY10" s="57"/>
      <c r="MCZ10" s="57"/>
      <c r="MDA10" s="57"/>
      <c r="MDB10" s="57"/>
      <c r="MDC10" s="57"/>
      <c r="MDD10" s="57"/>
      <c r="MDE10" s="57"/>
      <c r="MDF10" s="57"/>
      <c r="MDG10" s="57"/>
      <c r="MDH10" s="57"/>
      <c r="MDI10" s="57"/>
      <c r="MDJ10" s="57"/>
      <c r="MDK10" s="57"/>
      <c r="MDL10" s="57"/>
      <c r="MDM10" s="57"/>
      <c r="MDN10" s="57"/>
      <c r="MDO10" s="57"/>
      <c r="MDP10" s="57"/>
      <c r="MDQ10" s="57"/>
      <c r="MDR10" s="57"/>
      <c r="MDS10" s="57"/>
      <c r="MDT10" s="57"/>
      <c r="MDU10" s="57"/>
      <c r="MDV10" s="57"/>
      <c r="MDW10" s="57"/>
      <c r="MDX10" s="57"/>
      <c r="MDY10" s="57"/>
      <c r="MDZ10" s="57"/>
      <c r="MEA10" s="57"/>
      <c r="MEB10" s="57"/>
      <c r="MEC10" s="57"/>
      <c r="MED10" s="57"/>
      <c r="MEE10" s="57"/>
      <c r="MEF10" s="57"/>
      <c r="MEG10" s="57"/>
      <c r="MEH10" s="57"/>
      <c r="MEI10" s="57"/>
      <c r="MEJ10" s="57"/>
      <c r="MEK10" s="57"/>
      <c r="MEL10" s="57"/>
      <c r="MEM10" s="57"/>
      <c r="MEN10" s="57"/>
      <c r="MEO10" s="57"/>
      <c r="MEP10" s="57"/>
      <c r="MEQ10" s="57"/>
      <c r="MER10" s="57"/>
      <c r="MES10" s="57"/>
      <c r="MET10" s="57"/>
      <c r="MEU10" s="57"/>
      <c r="MEV10" s="57"/>
      <c r="MEW10" s="57"/>
      <c r="MEX10" s="57"/>
      <c r="MEY10" s="57"/>
      <c r="MEZ10" s="57"/>
      <c r="MFA10" s="57"/>
      <c r="MFB10" s="57"/>
      <c r="MFC10" s="57"/>
      <c r="MFD10" s="57"/>
      <c r="MFE10" s="57"/>
      <c r="MFF10" s="57"/>
      <c r="MFG10" s="57"/>
      <c r="MFH10" s="57"/>
      <c r="MFI10" s="57"/>
      <c r="MFJ10" s="57"/>
      <c r="MFK10" s="57"/>
      <c r="MFL10" s="57"/>
      <c r="MFM10" s="57"/>
      <c r="MFN10" s="57"/>
      <c r="MFO10" s="57"/>
      <c r="MFP10" s="57"/>
      <c r="MFQ10" s="57"/>
      <c r="MFR10" s="57"/>
      <c r="MFS10" s="57"/>
      <c r="MFT10" s="57"/>
      <c r="MFU10" s="57"/>
      <c r="MFV10" s="57"/>
      <c r="MFW10" s="57"/>
      <c r="MFX10" s="57"/>
      <c r="MFY10" s="57"/>
      <c r="MFZ10" s="57"/>
      <c r="MGA10" s="57"/>
      <c r="MGB10" s="57"/>
      <c r="MGC10" s="57"/>
      <c r="MGD10" s="57"/>
      <c r="MGE10" s="57"/>
      <c r="MGF10" s="57"/>
      <c r="MGG10" s="57"/>
      <c r="MGH10" s="57"/>
      <c r="MGI10" s="57"/>
      <c r="MGJ10" s="57"/>
      <c r="MGK10" s="57"/>
      <c r="MGL10" s="57"/>
      <c r="MGM10" s="57"/>
      <c r="MGN10" s="57"/>
      <c r="MGO10" s="57"/>
      <c r="MGP10" s="57"/>
      <c r="MGQ10" s="57"/>
      <c r="MGR10" s="57"/>
      <c r="MGS10" s="57"/>
      <c r="MGT10" s="57"/>
      <c r="MGU10" s="57"/>
      <c r="MGV10" s="57"/>
      <c r="MGW10" s="57"/>
      <c r="MGX10" s="57"/>
      <c r="MGY10" s="57"/>
      <c r="MGZ10" s="57"/>
      <c r="MHA10" s="57"/>
      <c r="MHB10" s="57"/>
      <c r="MHC10" s="57"/>
      <c r="MHD10" s="57"/>
      <c r="MHE10" s="57"/>
      <c r="MHF10" s="57"/>
      <c r="MHG10" s="57"/>
      <c r="MHH10" s="57"/>
      <c r="MHI10" s="57"/>
      <c r="MHJ10" s="57"/>
      <c r="MHK10" s="57"/>
      <c r="MHL10" s="57"/>
      <c r="MHM10" s="57"/>
      <c r="MHN10" s="57"/>
      <c r="MHO10" s="57"/>
      <c r="MHP10" s="57"/>
      <c r="MHQ10" s="57"/>
      <c r="MHR10" s="57"/>
      <c r="MHS10" s="57"/>
      <c r="MHT10" s="57"/>
      <c r="MHU10" s="57"/>
      <c r="MHV10" s="57"/>
      <c r="MHW10" s="57"/>
      <c r="MHX10" s="57"/>
      <c r="MHY10" s="57"/>
      <c r="MHZ10" s="57"/>
      <c r="MIA10" s="57"/>
      <c r="MIB10" s="57"/>
      <c r="MIC10" s="57"/>
      <c r="MID10" s="57"/>
      <c r="MIE10" s="57"/>
      <c r="MIF10" s="57"/>
      <c r="MIG10" s="57"/>
      <c r="MIH10" s="57"/>
      <c r="MII10" s="57"/>
      <c r="MIJ10" s="57"/>
      <c r="MIK10" s="57"/>
      <c r="MIL10" s="57"/>
      <c r="MIM10" s="57"/>
      <c r="MIN10" s="57"/>
      <c r="MIO10" s="57"/>
      <c r="MIP10" s="57"/>
      <c r="MIQ10" s="57"/>
      <c r="MIR10" s="57"/>
      <c r="MIS10" s="57"/>
      <c r="MIT10" s="57"/>
      <c r="MIU10" s="57"/>
      <c r="MIV10" s="57"/>
      <c r="MIW10" s="57"/>
      <c r="MIX10" s="57"/>
      <c r="MIY10" s="57"/>
      <c r="MIZ10" s="57"/>
      <c r="MJA10" s="57"/>
      <c r="MJB10" s="57"/>
      <c r="MJC10" s="57"/>
      <c r="MJD10" s="57"/>
      <c r="MJE10" s="57"/>
      <c r="MJF10" s="57"/>
      <c r="MJG10" s="57"/>
      <c r="MJH10" s="57"/>
      <c r="MJI10" s="57"/>
      <c r="MJJ10" s="57"/>
      <c r="MJK10" s="57"/>
      <c r="MJL10" s="57"/>
      <c r="MJM10" s="57"/>
      <c r="MJN10" s="57"/>
      <c r="MJO10" s="57"/>
      <c r="MJP10" s="57"/>
      <c r="MJQ10" s="57"/>
      <c r="MJR10" s="57"/>
      <c r="MJS10" s="57"/>
      <c r="MJT10" s="57"/>
      <c r="MJU10" s="57"/>
      <c r="MJV10" s="57"/>
      <c r="MJW10" s="57"/>
      <c r="MJX10" s="57"/>
      <c r="MJY10" s="57"/>
      <c r="MJZ10" s="57"/>
      <c r="MKA10" s="57"/>
      <c r="MKB10" s="57"/>
      <c r="MKC10" s="57"/>
      <c r="MKD10" s="57"/>
      <c r="MKE10" s="57"/>
      <c r="MKF10" s="57"/>
      <c r="MKG10" s="57"/>
      <c r="MKH10" s="57"/>
      <c r="MKI10" s="57"/>
      <c r="MKJ10" s="57"/>
      <c r="MKK10" s="57"/>
      <c r="MKL10" s="57"/>
      <c r="MKM10" s="57"/>
      <c r="MKN10" s="57"/>
      <c r="MKO10" s="57"/>
      <c r="MKP10" s="57"/>
      <c r="MKQ10" s="57"/>
      <c r="MKR10" s="57"/>
      <c r="MKS10" s="57"/>
      <c r="MKT10" s="57"/>
      <c r="MKU10" s="57"/>
      <c r="MKV10" s="57"/>
      <c r="MKW10" s="57"/>
      <c r="MKX10" s="57"/>
      <c r="MKY10" s="57"/>
      <c r="MKZ10" s="57"/>
      <c r="MLA10" s="57"/>
      <c r="MLB10" s="57"/>
      <c r="MLC10" s="57"/>
      <c r="MLD10" s="57"/>
      <c r="MLE10" s="57"/>
      <c r="MLF10" s="57"/>
      <c r="MLG10" s="57"/>
      <c r="MLH10" s="57"/>
      <c r="MLI10" s="57"/>
      <c r="MLJ10" s="57"/>
      <c r="MLK10" s="57"/>
      <c r="MLL10" s="57"/>
      <c r="MLM10" s="57"/>
      <c r="MLN10" s="57"/>
      <c r="MLO10" s="57"/>
      <c r="MLP10" s="57"/>
      <c r="MLQ10" s="57"/>
      <c r="MLR10" s="57"/>
      <c r="MLS10" s="57"/>
      <c r="MLT10" s="57"/>
      <c r="MLU10" s="57"/>
      <c r="MLV10" s="57"/>
      <c r="MLW10" s="57"/>
      <c r="MLX10" s="57"/>
      <c r="MLY10" s="57"/>
      <c r="MLZ10" s="57"/>
      <c r="MMA10" s="57"/>
      <c r="MMB10" s="57"/>
      <c r="MMC10" s="57"/>
      <c r="MMD10" s="57"/>
      <c r="MME10" s="57"/>
      <c r="MMF10" s="57"/>
      <c r="MMG10" s="57"/>
      <c r="MMH10" s="57"/>
      <c r="MMI10" s="57"/>
      <c r="MMJ10" s="57"/>
      <c r="MMK10" s="57"/>
      <c r="MML10" s="57"/>
      <c r="MMM10" s="57"/>
      <c r="MMN10" s="57"/>
      <c r="MMO10" s="57"/>
      <c r="MMP10" s="57"/>
      <c r="MMQ10" s="57"/>
      <c r="MMR10" s="57"/>
      <c r="MMS10" s="57"/>
      <c r="MMT10" s="57"/>
      <c r="MMU10" s="57"/>
      <c r="MMV10" s="57"/>
      <c r="MMW10" s="57"/>
      <c r="MMX10" s="57"/>
      <c r="MMY10" s="57"/>
      <c r="MMZ10" s="57"/>
      <c r="MNA10" s="57"/>
      <c r="MNB10" s="57"/>
      <c r="MNC10" s="57"/>
      <c r="MND10" s="57"/>
      <c r="MNE10" s="57"/>
      <c r="MNF10" s="57"/>
      <c r="MNG10" s="57"/>
      <c r="MNH10" s="57"/>
      <c r="MNI10" s="57"/>
      <c r="MNJ10" s="57"/>
      <c r="MNK10" s="57"/>
      <c r="MNL10" s="57"/>
      <c r="MNM10" s="57"/>
      <c r="MNN10" s="57"/>
      <c r="MNO10" s="57"/>
      <c r="MNP10" s="57"/>
      <c r="MNQ10" s="57"/>
      <c r="MNR10" s="57"/>
      <c r="MNS10" s="57"/>
      <c r="MNT10" s="57"/>
      <c r="MNU10" s="57"/>
      <c r="MNV10" s="57"/>
      <c r="MNW10" s="57"/>
      <c r="MNX10" s="57"/>
      <c r="MNY10" s="57"/>
      <c r="MNZ10" s="57"/>
      <c r="MOA10" s="57"/>
      <c r="MOB10" s="57"/>
      <c r="MOC10" s="57"/>
      <c r="MOD10" s="57"/>
      <c r="MOE10" s="57"/>
      <c r="MOF10" s="57"/>
      <c r="MOG10" s="57"/>
      <c r="MOH10" s="57"/>
      <c r="MOI10" s="57"/>
      <c r="MOJ10" s="57"/>
      <c r="MOK10" s="57"/>
      <c r="MOL10" s="57"/>
      <c r="MOM10" s="57"/>
      <c r="MON10" s="57"/>
      <c r="MOO10" s="57"/>
      <c r="MOP10" s="57"/>
      <c r="MOQ10" s="57"/>
      <c r="MOR10" s="57"/>
      <c r="MOS10" s="57"/>
      <c r="MOT10" s="57"/>
      <c r="MOU10" s="57"/>
      <c r="MOV10" s="57"/>
      <c r="MOW10" s="57"/>
      <c r="MOX10" s="57"/>
      <c r="MOY10" s="57"/>
      <c r="MOZ10" s="57"/>
      <c r="MPA10" s="57"/>
      <c r="MPB10" s="57"/>
      <c r="MPC10" s="57"/>
      <c r="MPD10" s="57"/>
      <c r="MPE10" s="57"/>
      <c r="MPF10" s="57"/>
      <c r="MPG10" s="57"/>
      <c r="MPH10" s="57"/>
      <c r="MPI10" s="57"/>
      <c r="MPJ10" s="57"/>
      <c r="MPK10" s="57"/>
      <c r="MPL10" s="57"/>
      <c r="MPM10" s="57"/>
      <c r="MPN10" s="57"/>
      <c r="MPO10" s="57"/>
      <c r="MPP10" s="57"/>
      <c r="MPQ10" s="57"/>
      <c r="MPR10" s="57"/>
      <c r="MPS10" s="57"/>
      <c r="MPT10" s="57"/>
      <c r="MPU10" s="57"/>
      <c r="MPV10" s="57"/>
      <c r="MPW10" s="57"/>
      <c r="MPX10" s="57"/>
      <c r="MPY10" s="57"/>
      <c r="MPZ10" s="57"/>
      <c r="MQA10" s="57"/>
      <c r="MQB10" s="57"/>
      <c r="MQC10" s="57"/>
      <c r="MQD10" s="57"/>
      <c r="MQE10" s="57"/>
      <c r="MQF10" s="57"/>
      <c r="MQG10" s="57"/>
      <c r="MQH10" s="57"/>
      <c r="MQI10" s="57"/>
      <c r="MQJ10" s="57"/>
      <c r="MQK10" s="57"/>
      <c r="MQL10" s="57"/>
      <c r="MQM10" s="57"/>
      <c r="MQN10" s="57"/>
      <c r="MQO10" s="57"/>
      <c r="MQP10" s="57"/>
      <c r="MQQ10" s="57"/>
      <c r="MQR10" s="57"/>
      <c r="MQS10" s="57"/>
      <c r="MQT10" s="57"/>
      <c r="MQU10" s="57"/>
      <c r="MQV10" s="57"/>
      <c r="MQW10" s="57"/>
      <c r="MQX10" s="57"/>
      <c r="MQY10" s="57"/>
      <c r="MQZ10" s="57"/>
      <c r="MRA10" s="57"/>
      <c r="MRB10" s="57"/>
      <c r="MRC10" s="57"/>
      <c r="MRD10" s="57"/>
      <c r="MRE10" s="57"/>
      <c r="MRF10" s="57"/>
      <c r="MRG10" s="57"/>
      <c r="MRH10" s="57"/>
      <c r="MRI10" s="57"/>
      <c r="MRJ10" s="57"/>
      <c r="MRK10" s="57"/>
      <c r="MRL10" s="57"/>
      <c r="MRM10" s="57"/>
      <c r="MRN10" s="57"/>
      <c r="MRO10" s="57"/>
      <c r="MRP10" s="57"/>
      <c r="MRQ10" s="57"/>
      <c r="MRR10" s="57"/>
      <c r="MRS10" s="57"/>
      <c r="MRT10" s="57"/>
      <c r="MRU10" s="57"/>
      <c r="MRV10" s="57"/>
      <c r="MRW10" s="57"/>
      <c r="MRX10" s="57"/>
      <c r="MRY10" s="57"/>
      <c r="MRZ10" s="57"/>
      <c r="MSA10" s="57"/>
      <c r="MSB10" s="57"/>
      <c r="MSC10" s="57"/>
      <c r="MSD10" s="57"/>
      <c r="MSE10" s="57"/>
      <c r="MSF10" s="57"/>
      <c r="MSG10" s="57"/>
      <c r="MSH10" s="57"/>
      <c r="MSI10" s="57"/>
      <c r="MSJ10" s="57"/>
      <c r="MSK10" s="57"/>
      <c r="MSL10" s="57"/>
      <c r="MSM10" s="57"/>
      <c r="MSN10" s="57"/>
      <c r="MSO10" s="57"/>
      <c r="MSP10" s="57"/>
      <c r="MSQ10" s="57"/>
      <c r="MSR10" s="57"/>
      <c r="MSS10" s="57"/>
      <c r="MST10" s="57"/>
      <c r="MSU10" s="57"/>
      <c r="MSV10" s="57"/>
      <c r="MSW10" s="57"/>
      <c r="MSX10" s="57"/>
      <c r="MSY10" s="57"/>
      <c r="MSZ10" s="57"/>
      <c r="MTA10" s="57"/>
      <c r="MTB10" s="57"/>
      <c r="MTC10" s="57"/>
      <c r="MTD10" s="57"/>
      <c r="MTE10" s="57"/>
      <c r="MTF10" s="57"/>
      <c r="MTG10" s="57"/>
      <c r="MTH10" s="57"/>
      <c r="MTI10" s="57"/>
      <c r="MTJ10" s="57"/>
      <c r="MTK10" s="57"/>
      <c r="MTL10" s="57"/>
      <c r="MTM10" s="57"/>
      <c r="MTN10" s="57"/>
      <c r="MTO10" s="57"/>
      <c r="MTP10" s="57"/>
      <c r="MTQ10" s="57"/>
      <c r="MTR10" s="57"/>
      <c r="MTS10" s="57"/>
      <c r="MTT10" s="57"/>
      <c r="MTU10" s="57"/>
      <c r="MTV10" s="57"/>
      <c r="MTW10" s="57"/>
      <c r="MTX10" s="57"/>
      <c r="MTY10" s="57"/>
      <c r="MTZ10" s="57"/>
      <c r="MUA10" s="57"/>
      <c r="MUB10" s="57"/>
      <c r="MUC10" s="57"/>
      <c r="MUD10" s="57"/>
      <c r="MUE10" s="57"/>
      <c r="MUF10" s="57"/>
      <c r="MUG10" s="57"/>
      <c r="MUH10" s="57"/>
      <c r="MUI10" s="57"/>
      <c r="MUJ10" s="57"/>
      <c r="MUK10" s="57"/>
      <c r="MUL10" s="57"/>
      <c r="MUM10" s="57"/>
      <c r="MUN10" s="57"/>
      <c r="MUO10" s="57"/>
      <c r="MUP10" s="57"/>
      <c r="MUQ10" s="57"/>
      <c r="MUR10" s="57"/>
      <c r="MUS10" s="57"/>
      <c r="MUT10" s="57"/>
      <c r="MUU10" s="57"/>
      <c r="MUV10" s="57"/>
      <c r="MUW10" s="57"/>
      <c r="MUX10" s="57"/>
      <c r="MUY10" s="57"/>
      <c r="MUZ10" s="57"/>
      <c r="MVA10" s="57"/>
      <c r="MVB10" s="57"/>
      <c r="MVC10" s="57"/>
      <c r="MVD10" s="57"/>
      <c r="MVE10" s="57"/>
      <c r="MVF10" s="57"/>
      <c r="MVG10" s="57"/>
      <c r="MVH10" s="57"/>
      <c r="MVI10" s="57"/>
      <c r="MVJ10" s="57"/>
      <c r="MVK10" s="57"/>
      <c r="MVL10" s="57"/>
      <c r="MVM10" s="57"/>
      <c r="MVN10" s="57"/>
      <c r="MVO10" s="57"/>
      <c r="MVP10" s="57"/>
      <c r="MVQ10" s="57"/>
      <c r="MVR10" s="57"/>
      <c r="MVS10" s="57"/>
      <c r="MVT10" s="57"/>
      <c r="MVU10" s="57"/>
      <c r="MVV10" s="57"/>
      <c r="MVW10" s="57"/>
      <c r="MVX10" s="57"/>
      <c r="MVY10" s="57"/>
      <c r="MVZ10" s="57"/>
      <c r="MWA10" s="57"/>
      <c r="MWB10" s="57"/>
      <c r="MWC10" s="57"/>
      <c r="MWD10" s="57"/>
      <c r="MWE10" s="57"/>
      <c r="MWF10" s="57"/>
      <c r="MWG10" s="57"/>
      <c r="MWH10" s="57"/>
      <c r="MWI10" s="57"/>
      <c r="MWJ10" s="57"/>
      <c r="MWK10" s="57"/>
      <c r="MWL10" s="57"/>
      <c r="MWM10" s="57"/>
      <c r="MWN10" s="57"/>
      <c r="MWO10" s="57"/>
      <c r="MWP10" s="57"/>
      <c r="MWQ10" s="57"/>
      <c r="MWR10" s="57"/>
      <c r="MWS10" s="57"/>
      <c r="MWT10" s="57"/>
      <c r="MWU10" s="57"/>
      <c r="MWV10" s="57"/>
      <c r="MWW10" s="57"/>
      <c r="MWX10" s="57"/>
      <c r="MWY10" s="57"/>
      <c r="MWZ10" s="57"/>
      <c r="MXA10" s="57"/>
      <c r="MXB10" s="57"/>
      <c r="MXC10" s="57"/>
      <c r="MXD10" s="57"/>
      <c r="MXE10" s="57"/>
      <c r="MXF10" s="57"/>
      <c r="MXG10" s="57"/>
      <c r="MXH10" s="57"/>
      <c r="MXI10" s="57"/>
      <c r="MXJ10" s="57"/>
      <c r="MXK10" s="57"/>
      <c r="MXL10" s="57"/>
      <c r="MXM10" s="57"/>
      <c r="MXN10" s="57"/>
      <c r="MXO10" s="57"/>
      <c r="MXP10" s="57"/>
      <c r="MXQ10" s="57"/>
      <c r="MXR10" s="57"/>
      <c r="MXS10" s="57"/>
      <c r="MXT10" s="57"/>
      <c r="MXU10" s="57"/>
      <c r="MXV10" s="57"/>
      <c r="MXW10" s="57"/>
      <c r="MXX10" s="57"/>
      <c r="MXY10" s="57"/>
      <c r="MXZ10" s="57"/>
      <c r="MYA10" s="57"/>
      <c r="MYB10" s="57"/>
      <c r="MYC10" s="57"/>
      <c r="MYD10" s="57"/>
      <c r="MYE10" s="57"/>
      <c r="MYF10" s="57"/>
      <c r="MYG10" s="57"/>
      <c r="MYH10" s="57"/>
      <c r="MYI10" s="57"/>
      <c r="MYJ10" s="57"/>
      <c r="MYK10" s="57"/>
      <c r="MYL10" s="57"/>
      <c r="MYM10" s="57"/>
      <c r="MYN10" s="57"/>
      <c r="MYO10" s="57"/>
      <c r="MYP10" s="57"/>
      <c r="MYQ10" s="57"/>
      <c r="MYR10" s="57"/>
      <c r="MYS10" s="57"/>
      <c r="MYT10" s="57"/>
      <c r="MYU10" s="57"/>
      <c r="MYV10" s="57"/>
      <c r="MYW10" s="57"/>
      <c r="MYX10" s="57"/>
      <c r="MYY10" s="57"/>
      <c r="MYZ10" s="57"/>
      <c r="MZA10" s="57"/>
      <c r="MZB10" s="57"/>
      <c r="MZC10" s="57"/>
      <c r="MZD10" s="57"/>
      <c r="MZE10" s="57"/>
      <c r="MZF10" s="57"/>
      <c r="MZG10" s="57"/>
      <c r="MZH10" s="57"/>
      <c r="MZI10" s="57"/>
      <c r="MZJ10" s="57"/>
      <c r="MZK10" s="57"/>
      <c r="MZL10" s="57"/>
      <c r="MZM10" s="57"/>
      <c r="MZN10" s="57"/>
      <c r="MZO10" s="57"/>
      <c r="MZP10" s="57"/>
      <c r="MZQ10" s="57"/>
      <c r="MZR10" s="57"/>
      <c r="MZS10" s="57"/>
      <c r="MZT10" s="57"/>
      <c r="MZU10" s="57"/>
      <c r="MZV10" s="57"/>
      <c r="MZW10" s="57"/>
      <c r="MZX10" s="57"/>
      <c r="MZY10" s="57"/>
      <c r="MZZ10" s="57"/>
      <c r="NAA10" s="57"/>
      <c r="NAB10" s="57"/>
      <c r="NAC10" s="57"/>
      <c r="NAD10" s="57"/>
      <c r="NAE10" s="57"/>
      <c r="NAF10" s="57"/>
      <c r="NAG10" s="57"/>
      <c r="NAH10" s="57"/>
      <c r="NAI10" s="57"/>
      <c r="NAJ10" s="57"/>
      <c r="NAK10" s="57"/>
      <c r="NAL10" s="57"/>
      <c r="NAM10" s="57"/>
      <c r="NAN10" s="57"/>
      <c r="NAO10" s="57"/>
      <c r="NAP10" s="57"/>
      <c r="NAQ10" s="57"/>
      <c r="NAR10" s="57"/>
      <c r="NAS10" s="57"/>
      <c r="NAT10" s="57"/>
      <c r="NAU10" s="57"/>
      <c r="NAV10" s="57"/>
      <c r="NAW10" s="57"/>
      <c r="NAX10" s="57"/>
      <c r="NAY10" s="57"/>
      <c r="NAZ10" s="57"/>
      <c r="NBA10" s="57"/>
      <c r="NBB10" s="57"/>
      <c r="NBC10" s="57"/>
      <c r="NBD10" s="57"/>
      <c r="NBE10" s="57"/>
      <c r="NBF10" s="57"/>
      <c r="NBG10" s="57"/>
      <c r="NBH10" s="57"/>
      <c r="NBI10" s="57"/>
      <c r="NBJ10" s="57"/>
      <c r="NBK10" s="57"/>
      <c r="NBL10" s="57"/>
      <c r="NBM10" s="57"/>
      <c r="NBN10" s="57"/>
      <c r="NBO10" s="57"/>
      <c r="NBP10" s="57"/>
      <c r="NBQ10" s="57"/>
      <c r="NBR10" s="57"/>
      <c r="NBS10" s="57"/>
      <c r="NBT10" s="57"/>
      <c r="NBU10" s="57"/>
      <c r="NBV10" s="57"/>
      <c r="NBW10" s="57"/>
      <c r="NBX10" s="57"/>
      <c r="NBY10" s="57"/>
      <c r="NBZ10" s="57"/>
      <c r="NCA10" s="57"/>
      <c r="NCB10" s="57"/>
      <c r="NCC10" s="57"/>
      <c r="NCD10" s="57"/>
      <c r="NCE10" s="57"/>
      <c r="NCF10" s="57"/>
      <c r="NCG10" s="57"/>
      <c r="NCH10" s="57"/>
      <c r="NCI10" s="57"/>
      <c r="NCJ10" s="57"/>
      <c r="NCK10" s="57"/>
      <c r="NCL10" s="57"/>
      <c r="NCM10" s="57"/>
      <c r="NCN10" s="57"/>
      <c r="NCO10" s="57"/>
      <c r="NCP10" s="57"/>
      <c r="NCQ10" s="57"/>
      <c r="NCR10" s="57"/>
      <c r="NCS10" s="57"/>
      <c r="NCT10" s="57"/>
      <c r="NCU10" s="57"/>
      <c r="NCV10" s="57"/>
      <c r="NCW10" s="57"/>
      <c r="NCX10" s="57"/>
      <c r="NCY10" s="57"/>
      <c r="NCZ10" s="57"/>
      <c r="NDA10" s="57"/>
      <c r="NDB10" s="57"/>
      <c r="NDC10" s="57"/>
      <c r="NDD10" s="57"/>
      <c r="NDE10" s="57"/>
      <c r="NDF10" s="57"/>
      <c r="NDG10" s="57"/>
      <c r="NDH10" s="57"/>
      <c r="NDI10" s="57"/>
      <c r="NDJ10" s="57"/>
      <c r="NDK10" s="57"/>
      <c r="NDL10" s="57"/>
      <c r="NDM10" s="57"/>
      <c r="NDN10" s="57"/>
      <c r="NDO10" s="57"/>
      <c r="NDP10" s="57"/>
      <c r="NDQ10" s="57"/>
      <c r="NDR10" s="57"/>
      <c r="NDS10" s="57"/>
      <c r="NDT10" s="57"/>
      <c r="NDU10" s="57"/>
      <c r="NDV10" s="57"/>
      <c r="NDW10" s="57"/>
      <c r="NDX10" s="57"/>
      <c r="NDY10" s="57"/>
      <c r="NDZ10" s="57"/>
      <c r="NEA10" s="57"/>
      <c r="NEB10" s="57"/>
      <c r="NEC10" s="57"/>
      <c r="NED10" s="57"/>
      <c r="NEE10" s="57"/>
      <c r="NEF10" s="57"/>
      <c r="NEG10" s="57"/>
      <c r="NEH10" s="57"/>
      <c r="NEI10" s="57"/>
      <c r="NEJ10" s="57"/>
      <c r="NEK10" s="57"/>
      <c r="NEL10" s="57"/>
      <c r="NEM10" s="57"/>
      <c r="NEN10" s="57"/>
      <c r="NEO10" s="57"/>
      <c r="NEP10" s="57"/>
      <c r="NEQ10" s="57"/>
      <c r="NER10" s="57"/>
      <c r="NES10" s="57"/>
      <c r="NET10" s="57"/>
      <c r="NEU10" s="57"/>
      <c r="NEV10" s="57"/>
      <c r="NEW10" s="57"/>
      <c r="NEX10" s="57"/>
      <c r="NEY10" s="57"/>
      <c r="NEZ10" s="57"/>
      <c r="NFA10" s="57"/>
      <c r="NFB10" s="57"/>
      <c r="NFC10" s="57"/>
      <c r="NFD10" s="57"/>
      <c r="NFE10" s="57"/>
      <c r="NFF10" s="57"/>
      <c r="NFG10" s="57"/>
      <c r="NFH10" s="57"/>
      <c r="NFI10" s="57"/>
      <c r="NFJ10" s="57"/>
      <c r="NFK10" s="57"/>
      <c r="NFL10" s="57"/>
      <c r="NFM10" s="57"/>
      <c r="NFN10" s="57"/>
      <c r="NFO10" s="57"/>
      <c r="NFP10" s="57"/>
      <c r="NFQ10" s="57"/>
      <c r="NFR10" s="57"/>
      <c r="NFS10" s="57"/>
      <c r="NFT10" s="57"/>
      <c r="NFU10" s="57"/>
      <c r="NFV10" s="57"/>
      <c r="NFW10" s="57"/>
      <c r="NFX10" s="57"/>
      <c r="NFY10" s="57"/>
      <c r="NFZ10" s="57"/>
      <c r="NGA10" s="57"/>
      <c r="NGB10" s="57"/>
      <c r="NGC10" s="57"/>
      <c r="NGD10" s="57"/>
      <c r="NGE10" s="57"/>
      <c r="NGF10" s="57"/>
      <c r="NGG10" s="57"/>
      <c r="NGH10" s="57"/>
      <c r="NGI10" s="57"/>
      <c r="NGJ10" s="57"/>
      <c r="NGK10" s="57"/>
      <c r="NGL10" s="57"/>
      <c r="NGM10" s="57"/>
      <c r="NGN10" s="57"/>
      <c r="NGO10" s="57"/>
      <c r="NGP10" s="57"/>
      <c r="NGQ10" s="57"/>
      <c r="NGR10" s="57"/>
      <c r="NGS10" s="57"/>
      <c r="NGT10" s="57"/>
      <c r="NGU10" s="57"/>
      <c r="NGV10" s="57"/>
      <c r="NGW10" s="57"/>
      <c r="NGX10" s="57"/>
      <c r="NGY10" s="57"/>
      <c r="NGZ10" s="57"/>
      <c r="NHA10" s="57"/>
      <c r="NHB10" s="57"/>
      <c r="NHC10" s="57"/>
      <c r="NHD10" s="57"/>
      <c r="NHE10" s="57"/>
      <c r="NHF10" s="57"/>
      <c r="NHG10" s="57"/>
      <c r="NHH10" s="57"/>
      <c r="NHI10" s="57"/>
      <c r="NHJ10" s="57"/>
      <c r="NHK10" s="57"/>
      <c r="NHL10" s="57"/>
      <c r="NHM10" s="57"/>
      <c r="NHN10" s="57"/>
      <c r="NHO10" s="57"/>
      <c r="NHP10" s="57"/>
      <c r="NHQ10" s="57"/>
      <c r="NHR10" s="57"/>
      <c r="NHS10" s="57"/>
      <c r="NHT10" s="57"/>
      <c r="NHU10" s="57"/>
      <c r="NHV10" s="57"/>
      <c r="NHW10" s="57"/>
      <c r="NHX10" s="57"/>
      <c r="NHY10" s="57"/>
      <c r="NHZ10" s="57"/>
      <c r="NIA10" s="57"/>
      <c r="NIB10" s="57"/>
      <c r="NIC10" s="57"/>
      <c r="NID10" s="57"/>
      <c r="NIE10" s="57"/>
      <c r="NIF10" s="57"/>
      <c r="NIG10" s="57"/>
      <c r="NIH10" s="57"/>
      <c r="NII10" s="57"/>
      <c r="NIJ10" s="57"/>
      <c r="NIK10" s="57"/>
      <c r="NIL10" s="57"/>
      <c r="NIM10" s="57"/>
      <c r="NIN10" s="57"/>
      <c r="NIO10" s="57"/>
      <c r="NIP10" s="57"/>
      <c r="NIQ10" s="57"/>
      <c r="NIR10" s="57"/>
      <c r="NIS10" s="57"/>
      <c r="NIT10" s="57"/>
      <c r="NIU10" s="57"/>
      <c r="NIV10" s="57"/>
      <c r="NIW10" s="57"/>
      <c r="NIX10" s="57"/>
      <c r="NIY10" s="57"/>
      <c r="NIZ10" s="57"/>
      <c r="NJA10" s="57"/>
      <c r="NJB10" s="57"/>
      <c r="NJC10" s="57"/>
      <c r="NJD10" s="57"/>
      <c r="NJE10" s="57"/>
      <c r="NJF10" s="57"/>
      <c r="NJG10" s="57"/>
      <c r="NJH10" s="57"/>
      <c r="NJI10" s="57"/>
      <c r="NJJ10" s="57"/>
      <c r="NJK10" s="57"/>
      <c r="NJL10" s="57"/>
      <c r="NJM10" s="57"/>
      <c r="NJN10" s="57"/>
      <c r="NJO10" s="57"/>
      <c r="NJP10" s="57"/>
      <c r="NJQ10" s="57"/>
      <c r="NJR10" s="57"/>
      <c r="NJS10" s="57"/>
      <c r="NJT10" s="57"/>
      <c r="NJU10" s="57"/>
      <c r="NJV10" s="57"/>
      <c r="NJW10" s="57"/>
      <c r="NJX10" s="57"/>
      <c r="NJY10" s="57"/>
      <c r="NJZ10" s="57"/>
      <c r="NKA10" s="57"/>
      <c r="NKB10" s="57"/>
      <c r="NKC10" s="57"/>
      <c r="NKD10" s="57"/>
      <c r="NKE10" s="57"/>
      <c r="NKF10" s="57"/>
      <c r="NKG10" s="57"/>
      <c r="NKH10" s="57"/>
      <c r="NKI10" s="57"/>
      <c r="NKJ10" s="57"/>
      <c r="NKK10" s="57"/>
      <c r="NKL10" s="57"/>
      <c r="NKM10" s="57"/>
      <c r="NKN10" s="57"/>
      <c r="NKO10" s="57"/>
      <c r="NKP10" s="57"/>
      <c r="NKQ10" s="57"/>
      <c r="NKR10" s="57"/>
      <c r="NKS10" s="57"/>
      <c r="NKT10" s="57"/>
      <c r="NKU10" s="57"/>
      <c r="NKV10" s="57"/>
      <c r="NKW10" s="57"/>
      <c r="NKX10" s="57"/>
      <c r="NKY10" s="57"/>
      <c r="NKZ10" s="57"/>
      <c r="NLA10" s="57"/>
      <c r="NLB10" s="57"/>
      <c r="NLC10" s="57"/>
      <c r="NLD10" s="57"/>
      <c r="NLE10" s="57"/>
      <c r="NLF10" s="57"/>
      <c r="NLG10" s="57"/>
      <c r="NLH10" s="57"/>
      <c r="NLI10" s="57"/>
      <c r="NLJ10" s="57"/>
      <c r="NLK10" s="57"/>
      <c r="NLL10" s="57"/>
      <c r="NLM10" s="57"/>
      <c r="NLN10" s="57"/>
      <c r="NLO10" s="57"/>
      <c r="NLP10" s="57"/>
      <c r="NLQ10" s="57"/>
      <c r="NLR10" s="57"/>
      <c r="NLS10" s="57"/>
      <c r="NLT10" s="57"/>
      <c r="NLU10" s="57"/>
      <c r="NLV10" s="57"/>
      <c r="NLW10" s="57"/>
      <c r="NLX10" s="57"/>
      <c r="NLY10" s="57"/>
      <c r="NLZ10" s="57"/>
      <c r="NMA10" s="57"/>
      <c r="NMB10" s="57"/>
      <c r="NMC10" s="57"/>
      <c r="NMD10" s="57"/>
      <c r="NME10" s="57"/>
      <c r="NMF10" s="57"/>
      <c r="NMG10" s="57"/>
      <c r="NMH10" s="57"/>
      <c r="NMI10" s="57"/>
      <c r="NMJ10" s="57"/>
      <c r="NMK10" s="57"/>
      <c r="NML10" s="57"/>
      <c r="NMM10" s="57"/>
      <c r="NMN10" s="57"/>
      <c r="NMO10" s="57"/>
      <c r="NMP10" s="57"/>
      <c r="NMQ10" s="57"/>
      <c r="NMR10" s="57"/>
      <c r="NMS10" s="57"/>
      <c r="NMT10" s="57"/>
      <c r="NMU10" s="57"/>
      <c r="NMV10" s="57"/>
      <c r="NMW10" s="57"/>
      <c r="NMX10" s="57"/>
      <c r="NMY10" s="57"/>
      <c r="NMZ10" s="57"/>
      <c r="NNA10" s="57"/>
      <c r="NNB10" s="57"/>
      <c r="NNC10" s="57"/>
      <c r="NND10" s="57"/>
      <c r="NNE10" s="57"/>
      <c r="NNF10" s="57"/>
      <c r="NNG10" s="57"/>
      <c r="NNH10" s="57"/>
      <c r="NNI10" s="57"/>
      <c r="NNJ10" s="57"/>
      <c r="NNK10" s="57"/>
      <c r="NNL10" s="57"/>
      <c r="NNM10" s="57"/>
      <c r="NNN10" s="57"/>
      <c r="NNO10" s="57"/>
      <c r="NNP10" s="57"/>
      <c r="NNQ10" s="57"/>
      <c r="NNR10" s="57"/>
      <c r="NNS10" s="57"/>
      <c r="NNT10" s="57"/>
      <c r="NNU10" s="57"/>
      <c r="NNV10" s="57"/>
      <c r="NNW10" s="57"/>
      <c r="NNX10" s="57"/>
      <c r="NNY10" s="57"/>
      <c r="NNZ10" s="57"/>
      <c r="NOA10" s="57"/>
      <c r="NOB10" s="57"/>
      <c r="NOC10" s="57"/>
      <c r="NOD10" s="57"/>
      <c r="NOE10" s="57"/>
      <c r="NOF10" s="57"/>
      <c r="NOG10" s="57"/>
      <c r="NOH10" s="57"/>
      <c r="NOI10" s="57"/>
      <c r="NOJ10" s="57"/>
      <c r="NOK10" s="57"/>
      <c r="NOL10" s="57"/>
      <c r="NOM10" s="57"/>
      <c r="NON10" s="57"/>
      <c r="NOO10" s="57"/>
      <c r="NOP10" s="57"/>
      <c r="NOQ10" s="57"/>
      <c r="NOR10" s="57"/>
      <c r="NOS10" s="57"/>
      <c r="NOT10" s="57"/>
      <c r="NOU10" s="57"/>
      <c r="NOV10" s="57"/>
      <c r="NOW10" s="57"/>
      <c r="NOX10" s="57"/>
      <c r="NOY10" s="57"/>
      <c r="NOZ10" s="57"/>
      <c r="NPA10" s="57"/>
      <c r="NPB10" s="57"/>
      <c r="NPC10" s="57"/>
      <c r="NPD10" s="57"/>
      <c r="NPE10" s="57"/>
      <c r="NPF10" s="57"/>
      <c r="NPG10" s="57"/>
      <c r="NPH10" s="57"/>
      <c r="NPI10" s="57"/>
      <c r="NPJ10" s="57"/>
      <c r="NPK10" s="57"/>
      <c r="NPL10" s="57"/>
      <c r="NPM10" s="57"/>
      <c r="NPN10" s="57"/>
      <c r="NPO10" s="57"/>
      <c r="NPP10" s="57"/>
      <c r="NPQ10" s="57"/>
      <c r="NPR10" s="57"/>
      <c r="NPS10" s="57"/>
      <c r="NPT10" s="57"/>
      <c r="NPU10" s="57"/>
      <c r="NPV10" s="57"/>
      <c r="NPW10" s="57"/>
      <c r="NPX10" s="57"/>
      <c r="NPY10" s="57"/>
      <c r="NPZ10" s="57"/>
      <c r="NQA10" s="57"/>
      <c r="NQB10" s="57"/>
      <c r="NQC10" s="57"/>
      <c r="NQD10" s="57"/>
      <c r="NQE10" s="57"/>
      <c r="NQF10" s="57"/>
      <c r="NQG10" s="57"/>
      <c r="NQH10" s="57"/>
      <c r="NQI10" s="57"/>
      <c r="NQJ10" s="57"/>
      <c r="NQK10" s="57"/>
      <c r="NQL10" s="57"/>
      <c r="NQM10" s="57"/>
      <c r="NQN10" s="57"/>
      <c r="NQO10" s="57"/>
      <c r="NQP10" s="57"/>
      <c r="NQQ10" s="57"/>
      <c r="NQR10" s="57"/>
      <c r="NQS10" s="57"/>
      <c r="NQT10" s="57"/>
      <c r="NQU10" s="57"/>
      <c r="NQV10" s="57"/>
      <c r="NQW10" s="57"/>
      <c r="NQX10" s="57"/>
      <c r="NQY10" s="57"/>
      <c r="NQZ10" s="57"/>
      <c r="NRA10" s="57"/>
      <c r="NRB10" s="57"/>
      <c r="NRC10" s="57"/>
      <c r="NRD10" s="57"/>
      <c r="NRE10" s="57"/>
      <c r="NRF10" s="57"/>
      <c r="NRG10" s="57"/>
      <c r="NRH10" s="57"/>
      <c r="NRI10" s="57"/>
      <c r="NRJ10" s="57"/>
      <c r="NRK10" s="57"/>
      <c r="NRL10" s="57"/>
      <c r="NRM10" s="57"/>
      <c r="NRN10" s="57"/>
      <c r="NRO10" s="57"/>
      <c r="NRP10" s="57"/>
      <c r="NRQ10" s="57"/>
      <c r="NRR10" s="57"/>
      <c r="NRS10" s="57"/>
      <c r="NRT10" s="57"/>
      <c r="NRU10" s="57"/>
      <c r="NRV10" s="57"/>
      <c r="NRW10" s="57"/>
      <c r="NRX10" s="57"/>
      <c r="NRY10" s="57"/>
      <c r="NRZ10" s="57"/>
      <c r="NSA10" s="57"/>
      <c r="NSB10" s="57"/>
      <c r="NSC10" s="57"/>
      <c r="NSD10" s="57"/>
      <c r="NSE10" s="57"/>
      <c r="NSF10" s="57"/>
      <c r="NSG10" s="57"/>
      <c r="NSH10" s="57"/>
      <c r="NSI10" s="57"/>
      <c r="NSJ10" s="57"/>
      <c r="NSK10" s="57"/>
      <c r="NSL10" s="57"/>
      <c r="NSM10" s="57"/>
      <c r="NSN10" s="57"/>
      <c r="NSO10" s="57"/>
      <c r="NSP10" s="57"/>
      <c r="NSQ10" s="57"/>
      <c r="NSR10" s="57"/>
      <c r="NSS10" s="57"/>
      <c r="NST10" s="57"/>
      <c r="NSU10" s="57"/>
      <c r="NSV10" s="57"/>
      <c r="NSW10" s="57"/>
      <c r="NSX10" s="57"/>
      <c r="NSY10" s="57"/>
      <c r="NSZ10" s="57"/>
      <c r="NTA10" s="57"/>
      <c r="NTB10" s="57"/>
      <c r="NTC10" s="57"/>
      <c r="NTD10" s="57"/>
      <c r="NTE10" s="57"/>
      <c r="NTF10" s="57"/>
      <c r="NTG10" s="57"/>
      <c r="NTH10" s="57"/>
      <c r="NTI10" s="57"/>
      <c r="NTJ10" s="57"/>
      <c r="NTK10" s="57"/>
      <c r="NTL10" s="57"/>
      <c r="NTM10" s="57"/>
      <c r="NTN10" s="57"/>
      <c r="NTO10" s="57"/>
      <c r="NTP10" s="57"/>
      <c r="NTQ10" s="57"/>
      <c r="NTR10" s="57"/>
      <c r="NTS10" s="57"/>
      <c r="NTT10" s="57"/>
      <c r="NTU10" s="57"/>
      <c r="NTV10" s="57"/>
      <c r="NTW10" s="57"/>
      <c r="NTX10" s="57"/>
      <c r="NTY10" s="57"/>
      <c r="NTZ10" s="57"/>
      <c r="NUA10" s="57"/>
      <c r="NUB10" s="57"/>
      <c r="NUC10" s="57"/>
      <c r="NUD10" s="57"/>
      <c r="NUE10" s="57"/>
      <c r="NUF10" s="57"/>
      <c r="NUG10" s="57"/>
      <c r="NUH10" s="57"/>
      <c r="NUI10" s="57"/>
      <c r="NUJ10" s="57"/>
      <c r="NUK10" s="57"/>
      <c r="NUL10" s="57"/>
      <c r="NUM10" s="57"/>
      <c r="NUN10" s="57"/>
      <c r="NUO10" s="57"/>
      <c r="NUP10" s="57"/>
      <c r="NUQ10" s="57"/>
      <c r="NUR10" s="57"/>
      <c r="NUS10" s="57"/>
      <c r="NUT10" s="57"/>
      <c r="NUU10" s="57"/>
      <c r="NUV10" s="57"/>
      <c r="NUW10" s="57"/>
      <c r="NUX10" s="57"/>
      <c r="NUY10" s="57"/>
      <c r="NUZ10" s="57"/>
      <c r="NVA10" s="57"/>
      <c r="NVB10" s="57"/>
      <c r="NVC10" s="57"/>
      <c r="NVD10" s="57"/>
      <c r="NVE10" s="57"/>
      <c r="NVF10" s="57"/>
      <c r="NVG10" s="57"/>
      <c r="NVH10" s="57"/>
      <c r="NVI10" s="57"/>
      <c r="NVJ10" s="57"/>
      <c r="NVK10" s="57"/>
      <c r="NVL10" s="57"/>
      <c r="NVM10" s="57"/>
      <c r="NVN10" s="57"/>
      <c r="NVO10" s="57"/>
      <c r="NVP10" s="57"/>
      <c r="NVQ10" s="57"/>
      <c r="NVR10" s="57"/>
      <c r="NVS10" s="57"/>
      <c r="NVT10" s="57"/>
      <c r="NVU10" s="57"/>
      <c r="NVV10" s="57"/>
      <c r="NVW10" s="57"/>
      <c r="NVX10" s="57"/>
      <c r="NVY10" s="57"/>
      <c r="NVZ10" s="57"/>
      <c r="NWA10" s="57"/>
      <c r="NWB10" s="57"/>
      <c r="NWC10" s="57"/>
      <c r="NWD10" s="57"/>
      <c r="NWE10" s="57"/>
      <c r="NWF10" s="57"/>
      <c r="NWG10" s="57"/>
      <c r="NWH10" s="57"/>
      <c r="NWI10" s="57"/>
      <c r="NWJ10" s="57"/>
      <c r="NWK10" s="57"/>
      <c r="NWL10" s="57"/>
      <c r="NWM10" s="57"/>
      <c r="NWN10" s="57"/>
      <c r="NWO10" s="57"/>
      <c r="NWP10" s="57"/>
      <c r="NWQ10" s="57"/>
      <c r="NWR10" s="57"/>
      <c r="NWS10" s="57"/>
      <c r="NWT10" s="57"/>
      <c r="NWU10" s="57"/>
      <c r="NWV10" s="57"/>
      <c r="NWW10" s="57"/>
      <c r="NWX10" s="57"/>
      <c r="NWY10" s="57"/>
      <c r="NWZ10" s="57"/>
      <c r="NXA10" s="57"/>
      <c r="NXB10" s="57"/>
      <c r="NXC10" s="57"/>
      <c r="NXD10" s="57"/>
      <c r="NXE10" s="57"/>
      <c r="NXF10" s="57"/>
      <c r="NXG10" s="57"/>
      <c r="NXH10" s="57"/>
      <c r="NXI10" s="57"/>
      <c r="NXJ10" s="57"/>
      <c r="NXK10" s="57"/>
      <c r="NXL10" s="57"/>
      <c r="NXM10" s="57"/>
      <c r="NXN10" s="57"/>
      <c r="NXO10" s="57"/>
      <c r="NXP10" s="57"/>
      <c r="NXQ10" s="57"/>
      <c r="NXR10" s="57"/>
      <c r="NXS10" s="57"/>
      <c r="NXT10" s="57"/>
      <c r="NXU10" s="57"/>
      <c r="NXV10" s="57"/>
      <c r="NXW10" s="57"/>
      <c r="NXX10" s="57"/>
      <c r="NXY10" s="57"/>
      <c r="NXZ10" s="57"/>
      <c r="NYA10" s="57"/>
      <c r="NYB10" s="57"/>
      <c r="NYC10" s="57"/>
      <c r="NYD10" s="57"/>
      <c r="NYE10" s="57"/>
      <c r="NYF10" s="57"/>
      <c r="NYG10" s="57"/>
      <c r="NYH10" s="57"/>
      <c r="NYI10" s="57"/>
      <c r="NYJ10" s="57"/>
      <c r="NYK10" s="57"/>
      <c r="NYL10" s="57"/>
      <c r="NYM10" s="57"/>
      <c r="NYN10" s="57"/>
      <c r="NYO10" s="57"/>
      <c r="NYP10" s="57"/>
      <c r="NYQ10" s="57"/>
      <c r="NYR10" s="57"/>
      <c r="NYS10" s="57"/>
      <c r="NYT10" s="57"/>
      <c r="NYU10" s="57"/>
      <c r="NYV10" s="57"/>
      <c r="NYW10" s="57"/>
      <c r="NYX10" s="57"/>
      <c r="NYY10" s="57"/>
      <c r="NYZ10" s="57"/>
      <c r="NZA10" s="57"/>
      <c r="NZB10" s="57"/>
      <c r="NZC10" s="57"/>
      <c r="NZD10" s="57"/>
      <c r="NZE10" s="57"/>
      <c r="NZF10" s="57"/>
      <c r="NZG10" s="57"/>
      <c r="NZH10" s="57"/>
      <c r="NZI10" s="57"/>
      <c r="NZJ10" s="57"/>
      <c r="NZK10" s="57"/>
      <c r="NZL10" s="57"/>
      <c r="NZM10" s="57"/>
      <c r="NZN10" s="57"/>
      <c r="NZO10" s="57"/>
      <c r="NZP10" s="57"/>
      <c r="NZQ10" s="57"/>
      <c r="NZR10" s="57"/>
      <c r="NZS10" s="57"/>
      <c r="NZT10" s="57"/>
      <c r="NZU10" s="57"/>
      <c r="NZV10" s="57"/>
      <c r="NZW10" s="57"/>
      <c r="NZX10" s="57"/>
      <c r="NZY10" s="57"/>
      <c r="NZZ10" s="57"/>
      <c r="OAA10" s="57"/>
      <c r="OAB10" s="57"/>
      <c r="OAC10" s="57"/>
      <c r="OAD10" s="57"/>
      <c r="OAE10" s="57"/>
      <c r="OAF10" s="57"/>
      <c r="OAG10" s="57"/>
      <c r="OAH10" s="57"/>
      <c r="OAI10" s="57"/>
      <c r="OAJ10" s="57"/>
      <c r="OAK10" s="57"/>
      <c r="OAL10" s="57"/>
      <c r="OAM10" s="57"/>
      <c r="OAN10" s="57"/>
      <c r="OAO10" s="57"/>
      <c r="OAP10" s="57"/>
      <c r="OAQ10" s="57"/>
      <c r="OAR10" s="57"/>
      <c r="OAS10" s="57"/>
      <c r="OAT10" s="57"/>
      <c r="OAU10" s="57"/>
      <c r="OAV10" s="57"/>
      <c r="OAW10" s="57"/>
      <c r="OAX10" s="57"/>
      <c r="OAY10" s="57"/>
      <c r="OAZ10" s="57"/>
      <c r="OBA10" s="57"/>
      <c r="OBB10" s="57"/>
      <c r="OBC10" s="57"/>
      <c r="OBD10" s="57"/>
      <c r="OBE10" s="57"/>
      <c r="OBF10" s="57"/>
      <c r="OBG10" s="57"/>
      <c r="OBH10" s="57"/>
      <c r="OBI10" s="57"/>
      <c r="OBJ10" s="57"/>
      <c r="OBK10" s="57"/>
      <c r="OBL10" s="57"/>
      <c r="OBM10" s="57"/>
      <c r="OBN10" s="57"/>
      <c r="OBO10" s="57"/>
      <c r="OBP10" s="57"/>
      <c r="OBQ10" s="57"/>
      <c r="OBR10" s="57"/>
      <c r="OBS10" s="57"/>
      <c r="OBT10" s="57"/>
      <c r="OBU10" s="57"/>
      <c r="OBV10" s="57"/>
      <c r="OBW10" s="57"/>
      <c r="OBX10" s="57"/>
      <c r="OBY10" s="57"/>
      <c r="OBZ10" s="57"/>
      <c r="OCA10" s="57"/>
      <c r="OCB10" s="57"/>
      <c r="OCC10" s="57"/>
      <c r="OCD10" s="57"/>
      <c r="OCE10" s="57"/>
      <c r="OCF10" s="57"/>
      <c r="OCG10" s="57"/>
      <c r="OCH10" s="57"/>
      <c r="OCI10" s="57"/>
      <c r="OCJ10" s="57"/>
      <c r="OCK10" s="57"/>
      <c r="OCL10" s="57"/>
      <c r="OCM10" s="57"/>
      <c r="OCN10" s="57"/>
      <c r="OCO10" s="57"/>
      <c r="OCP10" s="57"/>
      <c r="OCQ10" s="57"/>
      <c r="OCR10" s="57"/>
      <c r="OCS10" s="57"/>
      <c r="OCT10" s="57"/>
      <c r="OCU10" s="57"/>
      <c r="OCV10" s="57"/>
      <c r="OCW10" s="57"/>
      <c r="OCX10" s="57"/>
      <c r="OCY10" s="57"/>
      <c r="OCZ10" s="57"/>
      <c r="ODA10" s="57"/>
      <c r="ODB10" s="57"/>
      <c r="ODC10" s="57"/>
      <c r="ODD10" s="57"/>
      <c r="ODE10" s="57"/>
      <c r="ODF10" s="57"/>
      <c r="ODG10" s="57"/>
      <c r="ODH10" s="57"/>
      <c r="ODI10" s="57"/>
      <c r="ODJ10" s="57"/>
      <c r="ODK10" s="57"/>
      <c r="ODL10" s="57"/>
      <c r="ODM10" s="57"/>
      <c r="ODN10" s="57"/>
      <c r="ODO10" s="57"/>
      <c r="ODP10" s="57"/>
      <c r="ODQ10" s="57"/>
      <c r="ODR10" s="57"/>
      <c r="ODS10" s="57"/>
      <c r="ODT10" s="57"/>
      <c r="ODU10" s="57"/>
      <c r="ODV10" s="57"/>
      <c r="ODW10" s="57"/>
      <c r="ODX10" s="57"/>
      <c r="ODY10" s="57"/>
      <c r="ODZ10" s="57"/>
      <c r="OEA10" s="57"/>
      <c r="OEB10" s="57"/>
      <c r="OEC10" s="57"/>
      <c r="OED10" s="57"/>
      <c r="OEE10" s="57"/>
      <c r="OEF10" s="57"/>
      <c r="OEG10" s="57"/>
      <c r="OEH10" s="57"/>
      <c r="OEI10" s="57"/>
      <c r="OEJ10" s="57"/>
      <c r="OEK10" s="57"/>
      <c r="OEL10" s="57"/>
      <c r="OEM10" s="57"/>
      <c r="OEN10" s="57"/>
      <c r="OEO10" s="57"/>
      <c r="OEP10" s="57"/>
      <c r="OEQ10" s="57"/>
      <c r="OER10" s="57"/>
      <c r="OES10" s="57"/>
      <c r="OET10" s="57"/>
      <c r="OEU10" s="57"/>
      <c r="OEV10" s="57"/>
      <c r="OEW10" s="57"/>
      <c r="OEX10" s="57"/>
      <c r="OEY10" s="57"/>
      <c r="OEZ10" s="57"/>
      <c r="OFA10" s="57"/>
      <c r="OFB10" s="57"/>
      <c r="OFC10" s="57"/>
      <c r="OFD10" s="57"/>
      <c r="OFE10" s="57"/>
      <c r="OFF10" s="57"/>
      <c r="OFG10" s="57"/>
      <c r="OFH10" s="57"/>
      <c r="OFI10" s="57"/>
      <c r="OFJ10" s="57"/>
      <c r="OFK10" s="57"/>
      <c r="OFL10" s="57"/>
      <c r="OFM10" s="57"/>
      <c r="OFN10" s="57"/>
      <c r="OFO10" s="57"/>
      <c r="OFP10" s="57"/>
      <c r="OFQ10" s="57"/>
      <c r="OFR10" s="57"/>
      <c r="OFS10" s="57"/>
      <c r="OFT10" s="57"/>
      <c r="OFU10" s="57"/>
      <c r="OFV10" s="57"/>
      <c r="OFW10" s="57"/>
      <c r="OFX10" s="57"/>
      <c r="OFY10" s="57"/>
      <c r="OFZ10" s="57"/>
      <c r="OGA10" s="57"/>
      <c r="OGB10" s="57"/>
      <c r="OGC10" s="57"/>
      <c r="OGD10" s="57"/>
      <c r="OGE10" s="57"/>
      <c r="OGF10" s="57"/>
      <c r="OGG10" s="57"/>
      <c r="OGH10" s="57"/>
      <c r="OGI10" s="57"/>
      <c r="OGJ10" s="57"/>
      <c r="OGK10" s="57"/>
      <c r="OGL10" s="57"/>
      <c r="OGM10" s="57"/>
      <c r="OGN10" s="57"/>
      <c r="OGO10" s="57"/>
      <c r="OGP10" s="57"/>
      <c r="OGQ10" s="57"/>
      <c r="OGR10" s="57"/>
      <c r="OGS10" s="57"/>
      <c r="OGT10" s="57"/>
      <c r="OGU10" s="57"/>
      <c r="OGV10" s="57"/>
      <c r="OGW10" s="57"/>
      <c r="OGX10" s="57"/>
      <c r="OGY10" s="57"/>
      <c r="OGZ10" s="57"/>
      <c r="OHA10" s="57"/>
      <c r="OHB10" s="57"/>
      <c r="OHC10" s="57"/>
      <c r="OHD10" s="57"/>
      <c r="OHE10" s="57"/>
      <c r="OHF10" s="57"/>
      <c r="OHG10" s="57"/>
      <c r="OHH10" s="57"/>
      <c r="OHI10" s="57"/>
      <c r="OHJ10" s="57"/>
      <c r="OHK10" s="57"/>
      <c r="OHL10" s="57"/>
      <c r="OHM10" s="57"/>
      <c r="OHN10" s="57"/>
      <c r="OHO10" s="57"/>
      <c r="OHP10" s="57"/>
      <c r="OHQ10" s="57"/>
      <c r="OHR10" s="57"/>
      <c r="OHS10" s="57"/>
      <c r="OHT10" s="57"/>
      <c r="OHU10" s="57"/>
      <c r="OHV10" s="57"/>
      <c r="OHW10" s="57"/>
      <c r="OHX10" s="57"/>
      <c r="OHY10" s="57"/>
      <c r="OHZ10" s="57"/>
      <c r="OIA10" s="57"/>
      <c r="OIB10" s="57"/>
      <c r="OIC10" s="57"/>
      <c r="OID10" s="57"/>
      <c r="OIE10" s="57"/>
      <c r="OIF10" s="57"/>
      <c r="OIG10" s="57"/>
      <c r="OIH10" s="57"/>
      <c r="OII10" s="57"/>
      <c r="OIJ10" s="57"/>
      <c r="OIK10" s="57"/>
      <c r="OIL10" s="57"/>
      <c r="OIM10" s="57"/>
      <c r="OIN10" s="57"/>
      <c r="OIO10" s="57"/>
      <c r="OIP10" s="57"/>
      <c r="OIQ10" s="57"/>
      <c r="OIR10" s="57"/>
      <c r="OIS10" s="57"/>
      <c r="OIT10" s="57"/>
      <c r="OIU10" s="57"/>
      <c r="OIV10" s="57"/>
      <c r="OIW10" s="57"/>
      <c r="OIX10" s="57"/>
      <c r="OIY10" s="57"/>
      <c r="OIZ10" s="57"/>
      <c r="OJA10" s="57"/>
      <c r="OJB10" s="57"/>
      <c r="OJC10" s="57"/>
      <c r="OJD10" s="57"/>
      <c r="OJE10" s="57"/>
      <c r="OJF10" s="57"/>
      <c r="OJG10" s="57"/>
      <c r="OJH10" s="57"/>
      <c r="OJI10" s="57"/>
      <c r="OJJ10" s="57"/>
      <c r="OJK10" s="57"/>
      <c r="OJL10" s="57"/>
      <c r="OJM10" s="57"/>
      <c r="OJN10" s="57"/>
      <c r="OJO10" s="57"/>
      <c r="OJP10" s="57"/>
      <c r="OJQ10" s="57"/>
      <c r="OJR10" s="57"/>
      <c r="OJS10" s="57"/>
      <c r="OJT10" s="57"/>
      <c r="OJU10" s="57"/>
      <c r="OJV10" s="57"/>
      <c r="OJW10" s="57"/>
      <c r="OJX10" s="57"/>
      <c r="OJY10" s="57"/>
      <c r="OJZ10" s="57"/>
      <c r="OKA10" s="57"/>
      <c r="OKB10" s="57"/>
      <c r="OKC10" s="57"/>
      <c r="OKD10" s="57"/>
      <c r="OKE10" s="57"/>
      <c r="OKF10" s="57"/>
      <c r="OKG10" s="57"/>
      <c r="OKH10" s="57"/>
      <c r="OKI10" s="57"/>
      <c r="OKJ10" s="57"/>
      <c r="OKK10" s="57"/>
      <c r="OKL10" s="57"/>
      <c r="OKM10" s="57"/>
      <c r="OKN10" s="57"/>
      <c r="OKO10" s="57"/>
      <c r="OKP10" s="57"/>
      <c r="OKQ10" s="57"/>
      <c r="OKR10" s="57"/>
      <c r="OKS10" s="57"/>
      <c r="OKT10" s="57"/>
      <c r="OKU10" s="57"/>
      <c r="OKV10" s="57"/>
      <c r="OKW10" s="57"/>
      <c r="OKX10" s="57"/>
      <c r="OKY10" s="57"/>
      <c r="OKZ10" s="57"/>
      <c r="OLA10" s="57"/>
      <c r="OLB10" s="57"/>
      <c r="OLC10" s="57"/>
      <c r="OLD10" s="57"/>
      <c r="OLE10" s="57"/>
      <c r="OLF10" s="57"/>
      <c r="OLG10" s="57"/>
      <c r="OLH10" s="57"/>
      <c r="OLI10" s="57"/>
      <c r="OLJ10" s="57"/>
      <c r="OLK10" s="57"/>
      <c r="OLL10" s="57"/>
      <c r="OLM10" s="57"/>
      <c r="OLN10" s="57"/>
      <c r="OLO10" s="57"/>
      <c r="OLP10" s="57"/>
      <c r="OLQ10" s="57"/>
      <c r="OLR10" s="57"/>
      <c r="OLS10" s="57"/>
      <c r="OLT10" s="57"/>
      <c r="OLU10" s="57"/>
      <c r="OLV10" s="57"/>
      <c r="OLW10" s="57"/>
      <c r="OLX10" s="57"/>
      <c r="OLY10" s="57"/>
      <c r="OLZ10" s="57"/>
      <c r="OMA10" s="57"/>
      <c r="OMB10" s="57"/>
      <c r="OMC10" s="57"/>
      <c r="OMD10" s="57"/>
      <c r="OME10" s="57"/>
      <c r="OMF10" s="57"/>
      <c r="OMG10" s="57"/>
      <c r="OMH10" s="57"/>
      <c r="OMI10" s="57"/>
      <c r="OMJ10" s="57"/>
      <c r="OMK10" s="57"/>
      <c r="OML10" s="57"/>
      <c r="OMM10" s="57"/>
      <c r="OMN10" s="57"/>
      <c r="OMO10" s="57"/>
      <c r="OMP10" s="57"/>
      <c r="OMQ10" s="57"/>
      <c r="OMR10" s="57"/>
      <c r="OMS10" s="57"/>
      <c r="OMT10" s="57"/>
      <c r="OMU10" s="57"/>
      <c r="OMV10" s="57"/>
      <c r="OMW10" s="57"/>
      <c r="OMX10" s="57"/>
      <c r="OMY10" s="57"/>
      <c r="OMZ10" s="57"/>
      <c r="ONA10" s="57"/>
      <c r="ONB10" s="57"/>
      <c r="ONC10" s="57"/>
      <c r="OND10" s="57"/>
      <c r="ONE10" s="57"/>
      <c r="ONF10" s="57"/>
      <c r="ONG10" s="57"/>
      <c r="ONH10" s="57"/>
      <c r="ONI10" s="57"/>
      <c r="ONJ10" s="57"/>
      <c r="ONK10" s="57"/>
      <c r="ONL10" s="57"/>
      <c r="ONM10" s="57"/>
      <c r="ONN10" s="57"/>
      <c r="ONO10" s="57"/>
      <c r="ONP10" s="57"/>
      <c r="ONQ10" s="57"/>
      <c r="ONR10" s="57"/>
      <c r="ONS10" s="57"/>
      <c r="ONT10" s="57"/>
      <c r="ONU10" s="57"/>
      <c r="ONV10" s="57"/>
      <c r="ONW10" s="57"/>
      <c r="ONX10" s="57"/>
      <c r="ONY10" s="57"/>
      <c r="ONZ10" s="57"/>
      <c r="OOA10" s="57"/>
      <c r="OOB10" s="57"/>
      <c r="OOC10" s="57"/>
      <c r="OOD10" s="57"/>
      <c r="OOE10" s="57"/>
      <c r="OOF10" s="57"/>
      <c r="OOG10" s="57"/>
      <c r="OOH10" s="57"/>
      <c r="OOI10" s="57"/>
      <c r="OOJ10" s="57"/>
      <c r="OOK10" s="57"/>
      <c r="OOL10" s="57"/>
      <c r="OOM10" s="57"/>
      <c r="OON10" s="57"/>
      <c r="OOO10" s="57"/>
      <c r="OOP10" s="57"/>
      <c r="OOQ10" s="57"/>
      <c r="OOR10" s="57"/>
      <c r="OOS10" s="57"/>
      <c r="OOT10" s="57"/>
      <c r="OOU10" s="57"/>
      <c r="OOV10" s="57"/>
      <c r="OOW10" s="57"/>
      <c r="OOX10" s="57"/>
      <c r="OOY10" s="57"/>
      <c r="OOZ10" s="57"/>
      <c r="OPA10" s="57"/>
      <c r="OPB10" s="57"/>
      <c r="OPC10" s="57"/>
      <c r="OPD10" s="57"/>
      <c r="OPE10" s="57"/>
      <c r="OPF10" s="57"/>
      <c r="OPG10" s="57"/>
      <c r="OPH10" s="57"/>
      <c r="OPI10" s="57"/>
      <c r="OPJ10" s="57"/>
      <c r="OPK10" s="57"/>
      <c r="OPL10" s="57"/>
      <c r="OPM10" s="57"/>
      <c r="OPN10" s="57"/>
      <c r="OPO10" s="57"/>
      <c r="OPP10" s="57"/>
      <c r="OPQ10" s="57"/>
      <c r="OPR10" s="57"/>
      <c r="OPS10" s="57"/>
      <c r="OPT10" s="57"/>
      <c r="OPU10" s="57"/>
      <c r="OPV10" s="57"/>
      <c r="OPW10" s="57"/>
      <c r="OPX10" s="57"/>
      <c r="OPY10" s="57"/>
      <c r="OPZ10" s="57"/>
      <c r="OQA10" s="57"/>
      <c r="OQB10" s="57"/>
      <c r="OQC10" s="57"/>
      <c r="OQD10" s="57"/>
      <c r="OQE10" s="57"/>
      <c r="OQF10" s="57"/>
      <c r="OQG10" s="57"/>
      <c r="OQH10" s="57"/>
      <c r="OQI10" s="57"/>
      <c r="OQJ10" s="57"/>
      <c r="OQK10" s="57"/>
      <c r="OQL10" s="57"/>
      <c r="OQM10" s="57"/>
      <c r="OQN10" s="57"/>
      <c r="OQO10" s="57"/>
      <c r="OQP10" s="57"/>
      <c r="OQQ10" s="57"/>
      <c r="OQR10" s="57"/>
      <c r="OQS10" s="57"/>
      <c r="OQT10" s="57"/>
      <c r="OQU10" s="57"/>
      <c r="OQV10" s="57"/>
      <c r="OQW10" s="57"/>
      <c r="OQX10" s="57"/>
      <c r="OQY10" s="57"/>
      <c r="OQZ10" s="57"/>
      <c r="ORA10" s="57"/>
      <c r="ORB10" s="57"/>
      <c r="ORC10" s="57"/>
      <c r="ORD10" s="57"/>
      <c r="ORE10" s="57"/>
      <c r="ORF10" s="57"/>
      <c r="ORG10" s="57"/>
      <c r="ORH10" s="57"/>
      <c r="ORI10" s="57"/>
      <c r="ORJ10" s="57"/>
      <c r="ORK10" s="57"/>
      <c r="ORL10" s="57"/>
      <c r="ORM10" s="57"/>
      <c r="ORN10" s="57"/>
      <c r="ORO10" s="57"/>
      <c r="ORP10" s="57"/>
      <c r="ORQ10" s="57"/>
      <c r="ORR10" s="57"/>
      <c r="ORS10" s="57"/>
      <c r="ORT10" s="57"/>
      <c r="ORU10" s="57"/>
      <c r="ORV10" s="57"/>
      <c r="ORW10" s="57"/>
      <c r="ORX10" s="57"/>
      <c r="ORY10" s="57"/>
      <c r="ORZ10" s="57"/>
      <c r="OSA10" s="57"/>
      <c r="OSB10" s="57"/>
      <c r="OSC10" s="57"/>
      <c r="OSD10" s="57"/>
      <c r="OSE10" s="57"/>
      <c r="OSF10" s="57"/>
      <c r="OSG10" s="57"/>
      <c r="OSH10" s="57"/>
      <c r="OSI10" s="57"/>
      <c r="OSJ10" s="57"/>
      <c r="OSK10" s="57"/>
      <c r="OSL10" s="57"/>
      <c r="OSM10" s="57"/>
      <c r="OSN10" s="57"/>
      <c r="OSO10" s="57"/>
      <c r="OSP10" s="57"/>
      <c r="OSQ10" s="57"/>
      <c r="OSR10" s="57"/>
      <c r="OSS10" s="57"/>
      <c r="OST10" s="57"/>
      <c r="OSU10" s="57"/>
      <c r="OSV10" s="57"/>
      <c r="OSW10" s="57"/>
      <c r="OSX10" s="57"/>
      <c r="OSY10" s="57"/>
      <c r="OSZ10" s="57"/>
      <c r="OTA10" s="57"/>
      <c r="OTB10" s="57"/>
      <c r="OTC10" s="57"/>
      <c r="OTD10" s="57"/>
      <c r="OTE10" s="57"/>
      <c r="OTF10" s="57"/>
      <c r="OTG10" s="57"/>
      <c r="OTH10" s="57"/>
      <c r="OTI10" s="57"/>
      <c r="OTJ10" s="57"/>
      <c r="OTK10" s="57"/>
      <c r="OTL10" s="57"/>
      <c r="OTM10" s="57"/>
      <c r="OTN10" s="57"/>
      <c r="OTO10" s="57"/>
      <c r="OTP10" s="57"/>
      <c r="OTQ10" s="57"/>
      <c r="OTR10" s="57"/>
      <c r="OTS10" s="57"/>
      <c r="OTT10" s="57"/>
      <c r="OTU10" s="57"/>
      <c r="OTV10" s="57"/>
      <c r="OTW10" s="57"/>
      <c r="OTX10" s="57"/>
      <c r="OTY10" s="57"/>
      <c r="OTZ10" s="57"/>
      <c r="OUA10" s="57"/>
      <c r="OUB10" s="57"/>
      <c r="OUC10" s="57"/>
      <c r="OUD10" s="57"/>
      <c r="OUE10" s="57"/>
      <c r="OUF10" s="57"/>
      <c r="OUG10" s="57"/>
      <c r="OUH10" s="57"/>
      <c r="OUI10" s="57"/>
      <c r="OUJ10" s="57"/>
      <c r="OUK10" s="57"/>
      <c r="OUL10" s="57"/>
      <c r="OUM10" s="57"/>
      <c r="OUN10" s="57"/>
      <c r="OUO10" s="57"/>
      <c r="OUP10" s="57"/>
      <c r="OUQ10" s="57"/>
      <c r="OUR10" s="57"/>
      <c r="OUS10" s="57"/>
      <c r="OUT10" s="57"/>
      <c r="OUU10" s="57"/>
      <c r="OUV10" s="57"/>
      <c r="OUW10" s="57"/>
      <c r="OUX10" s="57"/>
      <c r="OUY10" s="57"/>
      <c r="OUZ10" s="57"/>
      <c r="OVA10" s="57"/>
      <c r="OVB10" s="57"/>
      <c r="OVC10" s="57"/>
      <c r="OVD10" s="57"/>
      <c r="OVE10" s="57"/>
      <c r="OVF10" s="57"/>
      <c r="OVG10" s="57"/>
      <c r="OVH10" s="57"/>
      <c r="OVI10" s="57"/>
      <c r="OVJ10" s="57"/>
      <c r="OVK10" s="57"/>
      <c r="OVL10" s="57"/>
      <c r="OVM10" s="57"/>
      <c r="OVN10" s="57"/>
      <c r="OVO10" s="57"/>
      <c r="OVP10" s="57"/>
      <c r="OVQ10" s="57"/>
      <c r="OVR10" s="57"/>
      <c r="OVS10" s="57"/>
      <c r="OVT10" s="57"/>
      <c r="OVU10" s="57"/>
      <c r="OVV10" s="57"/>
      <c r="OVW10" s="57"/>
      <c r="OVX10" s="57"/>
      <c r="OVY10" s="57"/>
      <c r="OVZ10" s="57"/>
      <c r="OWA10" s="57"/>
      <c r="OWB10" s="57"/>
      <c r="OWC10" s="57"/>
      <c r="OWD10" s="57"/>
      <c r="OWE10" s="57"/>
      <c r="OWF10" s="57"/>
      <c r="OWG10" s="57"/>
      <c r="OWH10" s="57"/>
      <c r="OWI10" s="57"/>
      <c r="OWJ10" s="57"/>
      <c r="OWK10" s="57"/>
      <c r="OWL10" s="57"/>
      <c r="OWM10" s="57"/>
      <c r="OWN10" s="57"/>
      <c r="OWO10" s="57"/>
      <c r="OWP10" s="57"/>
      <c r="OWQ10" s="57"/>
      <c r="OWR10" s="57"/>
      <c r="OWS10" s="57"/>
      <c r="OWT10" s="57"/>
      <c r="OWU10" s="57"/>
      <c r="OWV10" s="57"/>
      <c r="OWW10" s="57"/>
      <c r="OWX10" s="57"/>
      <c r="OWY10" s="57"/>
      <c r="OWZ10" s="57"/>
      <c r="OXA10" s="57"/>
      <c r="OXB10" s="57"/>
      <c r="OXC10" s="57"/>
      <c r="OXD10" s="57"/>
      <c r="OXE10" s="57"/>
      <c r="OXF10" s="57"/>
      <c r="OXG10" s="57"/>
      <c r="OXH10" s="57"/>
      <c r="OXI10" s="57"/>
      <c r="OXJ10" s="57"/>
      <c r="OXK10" s="57"/>
      <c r="OXL10" s="57"/>
      <c r="OXM10" s="57"/>
      <c r="OXN10" s="57"/>
      <c r="OXO10" s="57"/>
      <c r="OXP10" s="57"/>
      <c r="OXQ10" s="57"/>
      <c r="OXR10" s="57"/>
      <c r="OXS10" s="57"/>
      <c r="OXT10" s="57"/>
      <c r="OXU10" s="57"/>
      <c r="OXV10" s="57"/>
      <c r="OXW10" s="57"/>
      <c r="OXX10" s="57"/>
      <c r="OXY10" s="57"/>
      <c r="OXZ10" s="57"/>
      <c r="OYA10" s="57"/>
      <c r="OYB10" s="57"/>
      <c r="OYC10" s="57"/>
      <c r="OYD10" s="57"/>
      <c r="OYE10" s="57"/>
      <c r="OYF10" s="57"/>
      <c r="OYG10" s="57"/>
      <c r="OYH10" s="57"/>
      <c r="OYI10" s="57"/>
      <c r="OYJ10" s="57"/>
      <c r="OYK10" s="57"/>
      <c r="OYL10" s="57"/>
      <c r="OYM10" s="57"/>
      <c r="OYN10" s="57"/>
      <c r="OYO10" s="57"/>
      <c r="OYP10" s="57"/>
      <c r="OYQ10" s="57"/>
      <c r="OYR10" s="57"/>
      <c r="OYS10" s="57"/>
      <c r="OYT10" s="57"/>
      <c r="OYU10" s="57"/>
      <c r="OYV10" s="57"/>
      <c r="OYW10" s="57"/>
      <c r="OYX10" s="57"/>
      <c r="OYY10" s="57"/>
      <c r="OYZ10" s="57"/>
      <c r="OZA10" s="57"/>
      <c r="OZB10" s="57"/>
      <c r="OZC10" s="57"/>
      <c r="OZD10" s="57"/>
      <c r="OZE10" s="57"/>
      <c r="OZF10" s="57"/>
      <c r="OZG10" s="57"/>
      <c r="OZH10" s="57"/>
      <c r="OZI10" s="57"/>
      <c r="OZJ10" s="57"/>
      <c r="OZK10" s="57"/>
      <c r="OZL10" s="57"/>
      <c r="OZM10" s="57"/>
      <c r="OZN10" s="57"/>
      <c r="OZO10" s="57"/>
      <c r="OZP10" s="57"/>
      <c r="OZQ10" s="57"/>
      <c r="OZR10" s="57"/>
      <c r="OZS10" s="57"/>
      <c r="OZT10" s="57"/>
      <c r="OZU10" s="57"/>
      <c r="OZV10" s="57"/>
      <c r="OZW10" s="57"/>
      <c r="OZX10" s="57"/>
      <c r="OZY10" s="57"/>
      <c r="OZZ10" s="57"/>
      <c r="PAA10" s="57"/>
      <c r="PAB10" s="57"/>
      <c r="PAC10" s="57"/>
      <c r="PAD10" s="57"/>
      <c r="PAE10" s="57"/>
      <c r="PAF10" s="57"/>
      <c r="PAG10" s="57"/>
      <c r="PAH10" s="57"/>
      <c r="PAI10" s="57"/>
      <c r="PAJ10" s="57"/>
      <c r="PAK10" s="57"/>
      <c r="PAL10" s="57"/>
      <c r="PAM10" s="57"/>
      <c r="PAN10" s="57"/>
      <c r="PAO10" s="57"/>
      <c r="PAP10" s="57"/>
      <c r="PAQ10" s="57"/>
      <c r="PAR10" s="57"/>
      <c r="PAS10" s="57"/>
      <c r="PAT10" s="57"/>
      <c r="PAU10" s="57"/>
      <c r="PAV10" s="57"/>
      <c r="PAW10" s="57"/>
      <c r="PAX10" s="57"/>
      <c r="PAY10" s="57"/>
      <c r="PAZ10" s="57"/>
      <c r="PBA10" s="57"/>
      <c r="PBB10" s="57"/>
      <c r="PBC10" s="57"/>
      <c r="PBD10" s="57"/>
      <c r="PBE10" s="57"/>
      <c r="PBF10" s="57"/>
      <c r="PBG10" s="57"/>
      <c r="PBH10" s="57"/>
      <c r="PBI10" s="57"/>
      <c r="PBJ10" s="57"/>
      <c r="PBK10" s="57"/>
      <c r="PBL10" s="57"/>
      <c r="PBM10" s="57"/>
      <c r="PBN10" s="57"/>
      <c r="PBO10" s="57"/>
      <c r="PBP10" s="57"/>
      <c r="PBQ10" s="57"/>
      <c r="PBR10" s="57"/>
      <c r="PBS10" s="57"/>
      <c r="PBT10" s="57"/>
      <c r="PBU10" s="57"/>
      <c r="PBV10" s="57"/>
      <c r="PBW10" s="57"/>
      <c r="PBX10" s="57"/>
      <c r="PBY10" s="57"/>
      <c r="PBZ10" s="57"/>
      <c r="PCA10" s="57"/>
      <c r="PCB10" s="57"/>
      <c r="PCC10" s="57"/>
      <c r="PCD10" s="57"/>
      <c r="PCE10" s="57"/>
      <c r="PCF10" s="57"/>
      <c r="PCG10" s="57"/>
      <c r="PCH10" s="57"/>
      <c r="PCI10" s="57"/>
      <c r="PCJ10" s="57"/>
      <c r="PCK10" s="57"/>
      <c r="PCL10" s="57"/>
      <c r="PCM10" s="57"/>
      <c r="PCN10" s="57"/>
      <c r="PCO10" s="57"/>
      <c r="PCP10" s="57"/>
      <c r="PCQ10" s="57"/>
      <c r="PCR10" s="57"/>
      <c r="PCS10" s="57"/>
      <c r="PCT10" s="57"/>
      <c r="PCU10" s="57"/>
      <c r="PCV10" s="57"/>
      <c r="PCW10" s="57"/>
      <c r="PCX10" s="57"/>
      <c r="PCY10" s="57"/>
      <c r="PCZ10" s="57"/>
      <c r="PDA10" s="57"/>
      <c r="PDB10" s="57"/>
      <c r="PDC10" s="57"/>
      <c r="PDD10" s="57"/>
      <c r="PDE10" s="57"/>
      <c r="PDF10" s="57"/>
      <c r="PDG10" s="57"/>
      <c r="PDH10" s="57"/>
      <c r="PDI10" s="57"/>
      <c r="PDJ10" s="57"/>
      <c r="PDK10" s="57"/>
      <c r="PDL10" s="57"/>
      <c r="PDM10" s="57"/>
      <c r="PDN10" s="57"/>
      <c r="PDO10" s="57"/>
      <c r="PDP10" s="57"/>
      <c r="PDQ10" s="57"/>
      <c r="PDR10" s="57"/>
      <c r="PDS10" s="57"/>
      <c r="PDT10" s="57"/>
      <c r="PDU10" s="57"/>
      <c r="PDV10" s="57"/>
      <c r="PDW10" s="57"/>
      <c r="PDX10" s="57"/>
      <c r="PDY10" s="57"/>
      <c r="PDZ10" s="57"/>
      <c r="PEA10" s="57"/>
      <c r="PEB10" s="57"/>
      <c r="PEC10" s="57"/>
      <c r="PED10" s="57"/>
      <c r="PEE10" s="57"/>
      <c r="PEF10" s="57"/>
      <c r="PEG10" s="57"/>
      <c r="PEH10" s="57"/>
      <c r="PEI10" s="57"/>
      <c r="PEJ10" s="57"/>
      <c r="PEK10" s="57"/>
      <c r="PEL10" s="57"/>
      <c r="PEM10" s="57"/>
      <c r="PEN10" s="57"/>
      <c r="PEO10" s="57"/>
      <c r="PEP10" s="57"/>
      <c r="PEQ10" s="57"/>
      <c r="PER10" s="57"/>
      <c r="PES10" s="57"/>
      <c r="PET10" s="57"/>
      <c r="PEU10" s="57"/>
      <c r="PEV10" s="57"/>
      <c r="PEW10" s="57"/>
      <c r="PEX10" s="57"/>
      <c r="PEY10" s="57"/>
      <c r="PEZ10" s="57"/>
      <c r="PFA10" s="57"/>
      <c r="PFB10" s="57"/>
      <c r="PFC10" s="57"/>
      <c r="PFD10" s="57"/>
      <c r="PFE10" s="57"/>
      <c r="PFF10" s="57"/>
      <c r="PFG10" s="57"/>
      <c r="PFH10" s="57"/>
      <c r="PFI10" s="57"/>
      <c r="PFJ10" s="57"/>
      <c r="PFK10" s="57"/>
      <c r="PFL10" s="57"/>
      <c r="PFM10" s="57"/>
      <c r="PFN10" s="57"/>
      <c r="PFO10" s="57"/>
      <c r="PFP10" s="57"/>
      <c r="PFQ10" s="57"/>
      <c r="PFR10" s="57"/>
      <c r="PFS10" s="57"/>
      <c r="PFT10" s="57"/>
      <c r="PFU10" s="57"/>
      <c r="PFV10" s="57"/>
      <c r="PFW10" s="57"/>
      <c r="PFX10" s="57"/>
      <c r="PFY10" s="57"/>
      <c r="PFZ10" s="57"/>
      <c r="PGA10" s="57"/>
      <c r="PGB10" s="57"/>
      <c r="PGC10" s="57"/>
      <c r="PGD10" s="57"/>
      <c r="PGE10" s="57"/>
      <c r="PGF10" s="57"/>
      <c r="PGG10" s="57"/>
      <c r="PGH10" s="57"/>
      <c r="PGI10" s="57"/>
      <c r="PGJ10" s="57"/>
      <c r="PGK10" s="57"/>
      <c r="PGL10" s="57"/>
      <c r="PGM10" s="57"/>
      <c r="PGN10" s="57"/>
      <c r="PGO10" s="57"/>
      <c r="PGP10" s="57"/>
      <c r="PGQ10" s="57"/>
      <c r="PGR10" s="57"/>
      <c r="PGS10" s="57"/>
      <c r="PGT10" s="57"/>
      <c r="PGU10" s="57"/>
      <c r="PGV10" s="57"/>
      <c r="PGW10" s="57"/>
      <c r="PGX10" s="57"/>
      <c r="PGY10" s="57"/>
      <c r="PGZ10" s="57"/>
      <c r="PHA10" s="57"/>
      <c r="PHB10" s="57"/>
      <c r="PHC10" s="57"/>
      <c r="PHD10" s="57"/>
      <c r="PHE10" s="57"/>
      <c r="PHF10" s="57"/>
      <c r="PHG10" s="57"/>
      <c r="PHH10" s="57"/>
      <c r="PHI10" s="57"/>
      <c r="PHJ10" s="57"/>
      <c r="PHK10" s="57"/>
      <c r="PHL10" s="57"/>
      <c r="PHM10" s="57"/>
      <c r="PHN10" s="57"/>
      <c r="PHO10" s="57"/>
      <c r="PHP10" s="57"/>
      <c r="PHQ10" s="57"/>
      <c r="PHR10" s="57"/>
      <c r="PHS10" s="57"/>
      <c r="PHT10" s="57"/>
      <c r="PHU10" s="57"/>
      <c r="PHV10" s="57"/>
      <c r="PHW10" s="57"/>
      <c r="PHX10" s="57"/>
      <c r="PHY10" s="57"/>
      <c r="PHZ10" s="57"/>
      <c r="PIA10" s="57"/>
      <c r="PIB10" s="57"/>
      <c r="PIC10" s="57"/>
      <c r="PID10" s="57"/>
      <c r="PIE10" s="57"/>
      <c r="PIF10" s="57"/>
      <c r="PIG10" s="57"/>
      <c r="PIH10" s="57"/>
      <c r="PII10" s="57"/>
      <c r="PIJ10" s="57"/>
      <c r="PIK10" s="57"/>
      <c r="PIL10" s="57"/>
      <c r="PIM10" s="57"/>
      <c r="PIN10" s="57"/>
      <c r="PIO10" s="57"/>
      <c r="PIP10" s="57"/>
      <c r="PIQ10" s="57"/>
      <c r="PIR10" s="57"/>
      <c r="PIS10" s="57"/>
      <c r="PIT10" s="57"/>
      <c r="PIU10" s="57"/>
      <c r="PIV10" s="57"/>
      <c r="PIW10" s="57"/>
      <c r="PIX10" s="57"/>
      <c r="PIY10" s="57"/>
      <c r="PIZ10" s="57"/>
      <c r="PJA10" s="57"/>
      <c r="PJB10" s="57"/>
      <c r="PJC10" s="57"/>
      <c r="PJD10" s="57"/>
      <c r="PJE10" s="57"/>
      <c r="PJF10" s="57"/>
      <c r="PJG10" s="57"/>
      <c r="PJH10" s="57"/>
      <c r="PJI10" s="57"/>
      <c r="PJJ10" s="57"/>
      <c r="PJK10" s="57"/>
      <c r="PJL10" s="57"/>
      <c r="PJM10" s="57"/>
      <c r="PJN10" s="57"/>
      <c r="PJO10" s="57"/>
      <c r="PJP10" s="57"/>
      <c r="PJQ10" s="57"/>
      <c r="PJR10" s="57"/>
      <c r="PJS10" s="57"/>
      <c r="PJT10" s="57"/>
      <c r="PJU10" s="57"/>
      <c r="PJV10" s="57"/>
      <c r="PJW10" s="57"/>
      <c r="PJX10" s="57"/>
      <c r="PJY10" s="57"/>
      <c r="PJZ10" s="57"/>
      <c r="PKA10" s="57"/>
      <c r="PKB10" s="57"/>
      <c r="PKC10" s="57"/>
      <c r="PKD10" s="57"/>
      <c r="PKE10" s="57"/>
      <c r="PKF10" s="57"/>
      <c r="PKG10" s="57"/>
      <c r="PKH10" s="57"/>
      <c r="PKI10" s="57"/>
      <c r="PKJ10" s="57"/>
      <c r="PKK10" s="57"/>
      <c r="PKL10" s="57"/>
      <c r="PKM10" s="57"/>
      <c r="PKN10" s="57"/>
      <c r="PKO10" s="57"/>
      <c r="PKP10" s="57"/>
      <c r="PKQ10" s="57"/>
      <c r="PKR10" s="57"/>
      <c r="PKS10" s="57"/>
      <c r="PKT10" s="57"/>
      <c r="PKU10" s="57"/>
      <c r="PKV10" s="57"/>
      <c r="PKW10" s="57"/>
      <c r="PKX10" s="57"/>
      <c r="PKY10" s="57"/>
      <c r="PKZ10" s="57"/>
      <c r="PLA10" s="57"/>
      <c r="PLB10" s="57"/>
      <c r="PLC10" s="57"/>
      <c r="PLD10" s="57"/>
      <c r="PLE10" s="57"/>
      <c r="PLF10" s="57"/>
      <c r="PLG10" s="57"/>
      <c r="PLH10" s="57"/>
      <c r="PLI10" s="57"/>
      <c r="PLJ10" s="57"/>
      <c r="PLK10" s="57"/>
      <c r="PLL10" s="57"/>
      <c r="PLM10" s="57"/>
      <c r="PLN10" s="57"/>
      <c r="PLO10" s="57"/>
      <c r="PLP10" s="57"/>
      <c r="PLQ10" s="57"/>
      <c r="PLR10" s="57"/>
      <c r="PLS10" s="57"/>
      <c r="PLT10" s="57"/>
      <c r="PLU10" s="57"/>
      <c r="PLV10" s="57"/>
      <c r="PLW10" s="57"/>
      <c r="PLX10" s="57"/>
      <c r="PLY10" s="57"/>
      <c r="PLZ10" s="57"/>
      <c r="PMA10" s="57"/>
      <c r="PMB10" s="57"/>
      <c r="PMC10" s="57"/>
      <c r="PMD10" s="57"/>
      <c r="PME10" s="57"/>
      <c r="PMF10" s="57"/>
      <c r="PMG10" s="57"/>
      <c r="PMH10" s="57"/>
      <c r="PMI10" s="57"/>
      <c r="PMJ10" s="57"/>
      <c r="PMK10" s="57"/>
      <c r="PML10" s="57"/>
      <c r="PMM10" s="57"/>
      <c r="PMN10" s="57"/>
      <c r="PMO10" s="57"/>
      <c r="PMP10" s="57"/>
      <c r="PMQ10" s="57"/>
      <c r="PMR10" s="57"/>
      <c r="PMS10" s="57"/>
      <c r="PMT10" s="57"/>
      <c r="PMU10" s="57"/>
      <c r="PMV10" s="57"/>
      <c r="PMW10" s="57"/>
      <c r="PMX10" s="57"/>
      <c r="PMY10" s="57"/>
      <c r="PMZ10" s="57"/>
      <c r="PNA10" s="57"/>
      <c r="PNB10" s="57"/>
      <c r="PNC10" s="57"/>
      <c r="PND10" s="57"/>
      <c r="PNE10" s="57"/>
      <c r="PNF10" s="57"/>
      <c r="PNG10" s="57"/>
      <c r="PNH10" s="57"/>
      <c r="PNI10" s="57"/>
      <c r="PNJ10" s="57"/>
      <c r="PNK10" s="57"/>
      <c r="PNL10" s="57"/>
      <c r="PNM10" s="57"/>
      <c r="PNN10" s="57"/>
      <c r="PNO10" s="57"/>
      <c r="PNP10" s="57"/>
      <c r="PNQ10" s="57"/>
      <c r="PNR10" s="57"/>
      <c r="PNS10" s="57"/>
      <c r="PNT10" s="57"/>
      <c r="PNU10" s="57"/>
      <c r="PNV10" s="57"/>
      <c r="PNW10" s="57"/>
      <c r="PNX10" s="57"/>
      <c r="PNY10" s="57"/>
      <c r="PNZ10" s="57"/>
      <c r="POA10" s="57"/>
      <c r="POB10" s="57"/>
      <c r="POC10" s="57"/>
      <c r="POD10" s="57"/>
      <c r="POE10" s="57"/>
      <c r="POF10" s="57"/>
      <c r="POG10" s="57"/>
      <c r="POH10" s="57"/>
      <c r="POI10" s="57"/>
      <c r="POJ10" s="57"/>
      <c r="POK10" s="57"/>
      <c r="POL10" s="57"/>
      <c r="POM10" s="57"/>
      <c r="PON10" s="57"/>
      <c r="POO10" s="57"/>
      <c r="POP10" s="57"/>
      <c r="POQ10" s="57"/>
      <c r="POR10" s="57"/>
      <c r="POS10" s="57"/>
      <c r="POT10" s="57"/>
      <c r="POU10" s="57"/>
      <c r="POV10" s="57"/>
      <c r="POW10" s="57"/>
      <c r="POX10" s="57"/>
      <c r="POY10" s="57"/>
      <c r="POZ10" s="57"/>
      <c r="PPA10" s="57"/>
      <c r="PPB10" s="57"/>
      <c r="PPC10" s="57"/>
      <c r="PPD10" s="57"/>
      <c r="PPE10" s="57"/>
      <c r="PPF10" s="57"/>
      <c r="PPG10" s="57"/>
      <c r="PPH10" s="57"/>
      <c r="PPI10" s="57"/>
      <c r="PPJ10" s="57"/>
      <c r="PPK10" s="57"/>
      <c r="PPL10" s="57"/>
      <c r="PPM10" s="57"/>
      <c r="PPN10" s="57"/>
      <c r="PPO10" s="57"/>
      <c r="PPP10" s="57"/>
      <c r="PPQ10" s="57"/>
      <c r="PPR10" s="57"/>
      <c r="PPS10" s="57"/>
      <c r="PPT10" s="57"/>
      <c r="PPU10" s="57"/>
      <c r="PPV10" s="57"/>
      <c r="PPW10" s="57"/>
      <c r="PPX10" s="57"/>
      <c r="PPY10" s="57"/>
      <c r="PPZ10" s="57"/>
      <c r="PQA10" s="57"/>
      <c r="PQB10" s="57"/>
      <c r="PQC10" s="57"/>
      <c r="PQD10" s="57"/>
      <c r="PQE10" s="57"/>
      <c r="PQF10" s="57"/>
      <c r="PQG10" s="57"/>
      <c r="PQH10" s="57"/>
      <c r="PQI10" s="57"/>
      <c r="PQJ10" s="57"/>
      <c r="PQK10" s="57"/>
      <c r="PQL10" s="57"/>
      <c r="PQM10" s="57"/>
      <c r="PQN10" s="57"/>
      <c r="PQO10" s="57"/>
      <c r="PQP10" s="57"/>
      <c r="PQQ10" s="57"/>
      <c r="PQR10" s="57"/>
      <c r="PQS10" s="57"/>
      <c r="PQT10" s="57"/>
      <c r="PQU10" s="57"/>
      <c r="PQV10" s="57"/>
      <c r="PQW10" s="57"/>
      <c r="PQX10" s="57"/>
      <c r="PQY10" s="57"/>
      <c r="PQZ10" s="57"/>
      <c r="PRA10" s="57"/>
      <c r="PRB10" s="57"/>
      <c r="PRC10" s="57"/>
      <c r="PRD10" s="57"/>
      <c r="PRE10" s="57"/>
      <c r="PRF10" s="57"/>
      <c r="PRG10" s="57"/>
      <c r="PRH10" s="57"/>
      <c r="PRI10" s="57"/>
      <c r="PRJ10" s="57"/>
      <c r="PRK10" s="57"/>
      <c r="PRL10" s="57"/>
      <c r="PRM10" s="57"/>
      <c r="PRN10" s="57"/>
      <c r="PRO10" s="57"/>
      <c r="PRP10" s="57"/>
      <c r="PRQ10" s="57"/>
      <c r="PRR10" s="57"/>
      <c r="PRS10" s="57"/>
      <c r="PRT10" s="57"/>
      <c r="PRU10" s="57"/>
      <c r="PRV10" s="57"/>
      <c r="PRW10" s="57"/>
      <c r="PRX10" s="57"/>
      <c r="PRY10" s="57"/>
      <c r="PRZ10" s="57"/>
      <c r="PSA10" s="57"/>
      <c r="PSB10" s="57"/>
      <c r="PSC10" s="57"/>
      <c r="PSD10" s="57"/>
      <c r="PSE10" s="57"/>
      <c r="PSF10" s="57"/>
      <c r="PSG10" s="57"/>
      <c r="PSH10" s="57"/>
      <c r="PSI10" s="57"/>
      <c r="PSJ10" s="57"/>
      <c r="PSK10" s="57"/>
      <c r="PSL10" s="57"/>
      <c r="PSM10" s="57"/>
      <c r="PSN10" s="57"/>
      <c r="PSO10" s="57"/>
      <c r="PSP10" s="57"/>
      <c r="PSQ10" s="57"/>
      <c r="PSR10" s="57"/>
      <c r="PSS10" s="57"/>
      <c r="PST10" s="57"/>
      <c r="PSU10" s="57"/>
      <c r="PSV10" s="57"/>
      <c r="PSW10" s="57"/>
      <c r="PSX10" s="57"/>
      <c r="PSY10" s="57"/>
      <c r="PSZ10" s="57"/>
      <c r="PTA10" s="57"/>
      <c r="PTB10" s="57"/>
      <c r="PTC10" s="57"/>
      <c r="PTD10" s="57"/>
      <c r="PTE10" s="57"/>
      <c r="PTF10" s="57"/>
      <c r="PTG10" s="57"/>
      <c r="PTH10" s="57"/>
      <c r="PTI10" s="57"/>
      <c r="PTJ10" s="57"/>
      <c r="PTK10" s="57"/>
      <c r="PTL10" s="57"/>
      <c r="PTM10" s="57"/>
      <c r="PTN10" s="57"/>
      <c r="PTO10" s="57"/>
      <c r="PTP10" s="57"/>
      <c r="PTQ10" s="57"/>
      <c r="PTR10" s="57"/>
      <c r="PTS10" s="57"/>
      <c r="PTT10" s="57"/>
      <c r="PTU10" s="57"/>
      <c r="PTV10" s="57"/>
      <c r="PTW10" s="57"/>
      <c r="PTX10" s="57"/>
      <c r="PTY10" s="57"/>
      <c r="PTZ10" s="57"/>
      <c r="PUA10" s="57"/>
      <c r="PUB10" s="57"/>
      <c r="PUC10" s="57"/>
      <c r="PUD10" s="57"/>
      <c r="PUE10" s="57"/>
      <c r="PUF10" s="57"/>
      <c r="PUG10" s="57"/>
      <c r="PUH10" s="57"/>
      <c r="PUI10" s="57"/>
      <c r="PUJ10" s="57"/>
      <c r="PUK10" s="57"/>
      <c r="PUL10" s="57"/>
      <c r="PUM10" s="57"/>
      <c r="PUN10" s="57"/>
      <c r="PUO10" s="57"/>
      <c r="PUP10" s="57"/>
      <c r="PUQ10" s="57"/>
      <c r="PUR10" s="57"/>
      <c r="PUS10" s="57"/>
      <c r="PUT10" s="57"/>
      <c r="PUU10" s="57"/>
      <c r="PUV10" s="57"/>
      <c r="PUW10" s="57"/>
      <c r="PUX10" s="57"/>
      <c r="PUY10" s="57"/>
      <c r="PUZ10" s="57"/>
      <c r="PVA10" s="57"/>
      <c r="PVB10" s="57"/>
      <c r="PVC10" s="57"/>
      <c r="PVD10" s="57"/>
      <c r="PVE10" s="57"/>
      <c r="PVF10" s="57"/>
      <c r="PVG10" s="57"/>
      <c r="PVH10" s="57"/>
      <c r="PVI10" s="57"/>
      <c r="PVJ10" s="57"/>
      <c r="PVK10" s="57"/>
      <c r="PVL10" s="57"/>
      <c r="PVM10" s="57"/>
      <c r="PVN10" s="57"/>
      <c r="PVO10" s="57"/>
      <c r="PVP10" s="57"/>
      <c r="PVQ10" s="57"/>
      <c r="PVR10" s="57"/>
      <c r="PVS10" s="57"/>
      <c r="PVT10" s="57"/>
      <c r="PVU10" s="57"/>
      <c r="PVV10" s="57"/>
      <c r="PVW10" s="57"/>
      <c r="PVX10" s="57"/>
      <c r="PVY10" s="57"/>
      <c r="PVZ10" s="57"/>
      <c r="PWA10" s="57"/>
      <c r="PWB10" s="57"/>
      <c r="PWC10" s="57"/>
      <c r="PWD10" s="57"/>
      <c r="PWE10" s="57"/>
      <c r="PWF10" s="57"/>
      <c r="PWG10" s="57"/>
      <c r="PWH10" s="57"/>
      <c r="PWI10" s="57"/>
      <c r="PWJ10" s="57"/>
      <c r="PWK10" s="57"/>
      <c r="PWL10" s="57"/>
      <c r="PWM10" s="57"/>
      <c r="PWN10" s="57"/>
      <c r="PWO10" s="57"/>
      <c r="PWP10" s="57"/>
      <c r="PWQ10" s="57"/>
      <c r="PWR10" s="57"/>
      <c r="PWS10" s="57"/>
      <c r="PWT10" s="57"/>
      <c r="PWU10" s="57"/>
      <c r="PWV10" s="57"/>
      <c r="PWW10" s="57"/>
      <c r="PWX10" s="57"/>
      <c r="PWY10" s="57"/>
      <c r="PWZ10" s="57"/>
      <c r="PXA10" s="57"/>
      <c r="PXB10" s="57"/>
      <c r="PXC10" s="57"/>
      <c r="PXD10" s="57"/>
      <c r="PXE10" s="57"/>
      <c r="PXF10" s="57"/>
      <c r="PXG10" s="57"/>
      <c r="PXH10" s="57"/>
      <c r="PXI10" s="57"/>
      <c r="PXJ10" s="57"/>
      <c r="PXK10" s="57"/>
      <c r="PXL10" s="57"/>
      <c r="PXM10" s="57"/>
      <c r="PXN10" s="57"/>
      <c r="PXO10" s="57"/>
      <c r="PXP10" s="57"/>
      <c r="PXQ10" s="57"/>
      <c r="PXR10" s="57"/>
      <c r="PXS10" s="57"/>
      <c r="PXT10" s="57"/>
      <c r="PXU10" s="57"/>
      <c r="PXV10" s="57"/>
      <c r="PXW10" s="57"/>
      <c r="PXX10" s="57"/>
      <c r="PXY10" s="57"/>
      <c r="PXZ10" s="57"/>
      <c r="PYA10" s="57"/>
      <c r="PYB10" s="57"/>
      <c r="PYC10" s="57"/>
      <c r="PYD10" s="57"/>
      <c r="PYE10" s="57"/>
      <c r="PYF10" s="57"/>
      <c r="PYG10" s="57"/>
      <c r="PYH10" s="57"/>
      <c r="PYI10" s="57"/>
      <c r="PYJ10" s="57"/>
      <c r="PYK10" s="57"/>
      <c r="PYL10" s="57"/>
      <c r="PYM10" s="57"/>
      <c r="PYN10" s="57"/>
      <c r="PYO10" s="57"/>
      <c r="PYP10" s="57"/>
      <c r="PYQ10" s="57"/>
      <c r="PYR10" s="57"/>
      <c r="PYS10" s="57"/>
      <c r="PYT10" s="57"/>
      <c r="PYU10" s="57"/>
      <c r="PYV10" s="57"/>
      <c r="PYW10" s="57"/>
      <c r="PYX10" s="57"/>
      <c r="PYY10" s="57"/>
      <c r="PYZ10" s="57"/>
      <c r="PZA10" s="57"/>
      <c r="PZB10" s="57"/>
      <c r="PZC10" s="57"/>
      <c r="PZD10" s="57"/>
      <c r="PZE10" s="57"/>
      <c r="PZF10" s="57"/>
      <c r="PZG10" s="57"/>
      <c r="PZH10" s="57"/>
      <c r="PZI10" s="57"/>
      <c r="PZJ10" s="57"/>
      <c r="PZK10" s="57"/>
      <c r="PZL10" s="57"/>
      <c r="PZM10" s="57"/>
      <c r="PZN10" s="57"/>
      <c r="PZO10" s="57"/>
      <c r="PZP10" s="57"/>
      <c r="PZQ10" s="57"/>
      <c r="PZR10" s="57"/>
      <c r="PZS10" s="57"/>
      <c r="PZT10" s="57"/>
      <c r="PZU10" s="57"/>
      <c r="PZV10" s="57"/>
      <c r="PZW10" s="57"/>
      <c r="PZX10" s="57"/>
      <c r="PZY10" s="57"/>
      <c r="PZZ10" s="57"/>
      <c r="QAA10" s="57"/>
      <c r="QAB10" s="57"/>
      <c r="QAC10" s="57"/>
      <c r="QAD10" s="57"/>
      <c r="QAE10" s="57"/>
      <c r="QAF10" s="57"/>
      <c r="QAG10" s="57"/>
      <c r="QAH10" s="57"/>
      <c r="QAI10" s="57"/>
      <c r="QAJ10" s="57"/>
      <c r="QAK10" s="57"/>
      <c r="QAL10" s="57"/>
      <c r="QAM10" s="57"/>
      <c r="QAN10" s="57"/>
      <c r="QAO10" s="57"/>
      <c r="QAP10" s="57"/>
      <c r="QAQ10" s="57"/>
      <c r="QAR10" s="57"/>
      <c r="QAS10" s="57"/>
      <c r="QAT10" s="57"/>
      <c r="QAU10" s="57"/>
      <c r="QAV10" s="57"/>
      <c r="QAW10" s="57"/>
      <c r="QAX10" s="57"/>
      <c r="QAY10" s="57"/>
      <c r="QAZ10" s="57"/>
      <c r="QBA10" s="57"/>
      <c r="QBB10" s="57"/>
      <c r="QBC10" s="57"/>
      <c r="QBD10" s="57"/>
      <c r="QBE10" s="57"/>
      <c r="QBF10" s="57"/>
      <c r="QBG10" s="57"/>
      <c r="QBH10" s="57"/>
      <c r="QBI10" s="57"/>
      <c r="QBJ10" s="57"/>
      <c r="QBK10" s="57"/>
      <c r="QBL10" s="57"/>
      <c r="QBM10" s="57"/>
      <c r="QBN10" s="57"/>
      <c r="QBO10" s="57"/>
      <c r="QBP10" s="57"/>
      <c r="QBQ10" s="57"/>
      <c r="QBR10" s="57"/>
      <c r="QBS10" s="57"/>
      <c r="QBT10" s="57"/>
      <c r="QBU10" s="57"/>
      <c r="QBV10" s="57"/>
      <c r="QBW10" s="57"/>
      <c r="QBX10" s="57"/>
      <c r="QBY10" s="57"/>
      <c r="QBZ10" s="57"/>
      <c r="QCA10" s="57"/>
      <c r="QCB10" s="57"/>
      <c r="QCC10" s="57"/>
      <c r="QCD10" s="57"/>
      <c r="QCE10" s="57"/>
      <c r="QCF10" s="57"/>
      <c r="QCG10" s="57"/>
      <c r="QCH10" s="57"/>
      <c r="QCI10" s="57"/>
      <c r="QCJ10" s="57"/>
      <c r="QCK10" s="57"/>
      <c r="QCL10" s="57"/>
      <c r="QCM10" s="57"/>
      <c r="QCN10" s="57"/>
      <c r="QCO10" s="57"/>
      <c r="QCP10" s="57"/>
      <c r="QCQ10" s="57"/>
      <c r="QCR10" s="57"/>
      <c r="QCS10" s="57"/>
      <c r="QCT10" s="57"/>
      <c r="QCU10" s="57"/>
      <c r="QCV10" s="57"/>
      <c r="QCW10" s="57"/>
      <c r="QCX10" s="57"/>
      <c r="QCY10" s="57"/>
      <c r="QCZ10" s="57"/>
      <c r="QDA10" s="57"/>
      <c r="QDB10" s="57"/>
      <c r="QDC10" s="57"/>
      <c r="QDD10" s="57"/>
      <c r="QDE10" s="57"/>
      <c r="QDF10" s="57"/>
      <c r="QDG10" s="57"/>
      <c r="QDH10" s="57"/>
      <c r="QDI10" s="57"/>
      <c r="QDJ10" s="57"/>
      <c r="QDK10" s="57"/>
      <c r="QDL10" s="57"/>
      <c r="QDM10" s="57"/>
      <c r="QDN10" s="57"/>
      <c r="QDO10" s="57"/>
      <c r="QDP10" s="57"/>
      <c r="QDQ10" s="57"/>
      <c r="QDR10" s="57"/>
      <c r="QDS10" s="57"/>
      <c r="QDT10" s="57"/>
      <c r="QDU10" s="57"/>
      <c r="QDV10" s="57"/>
      <c r="QDW10" s="57"/>
      <c r="QDX10" s="57"/>
      <c r="QDY10" s="57"/>
      <c r="QDZ10" s="57"/>
      <c r="QEA10" s="57"/>
      <c r="QEB10" s="57"/>
      <c r="QEC10" s="57"/>
      <c r="QED10" s="57"/>
      <c r="QEE10" s="57"/>
      <c r="QEF10" s="57"/>
      <c r="QEG10" s="57"/>
      <c r="QEH10" s="57"/>
      <c r="QEI10" s="57"/>
      <c r="QEJ10" s="57"/>
      <c r="QEK10" s="57"/>
      <c r="QEL10" s="57"/>
      <c r="QEM10" s="57"/>
      <c r="QEN10" s="57"/>
      <c r="QEO10" s="57"/>
      <c r="QEP10" s="57"/>
      <c r="QEQ10" s="57"/>
      <c r="QER10" s="57"/>
      <c r="QES10" s="57"/>
      <c r="QET10" s="57"/>
      <c r="QEU10" s="57"/>
      <c r="QEV10" s="57"/>
      <c r="QEW10" s="57"/>
      <c r="QEX10" s="57"/>
      <c r="QEY10" s="57"/>
      <c r="QEZ10" s="57"/>
      <c r="QFA10" s="57"/>
      <c r="QFB10" s="57"/>
      <c r="QFC10" s="57"/>
      <c r="QFD10" s="57"/>
      <c r="QFE10" s="57"/>
      <c r="QFF10" s="57"/>
      <c r="QFG10" s="57"/>
      <c r="QFH10" s="57"/>
      <c r="QFI10" s="57"/>
      <c r="QFJ10" s="57"/>
      <c r="QFK10" s="57"/>
      <c r="QFL10" s="57"/>
      <c r="QFM10" s="57"/>
      <c r="QFN10" s="57"/>
      <c r="QFO10" s="57"/>
      <c r="QFP10" s="57"/>
      <c r="QFQ10" s="57"/>
      <c r="QFR10" s="57"/>
      <c r="QFS10" s="57"/>
      <c r="QFT10" s="57"/>
      <c r="QFU10" s="57"/>
      <c r="QFV10" s="57"/>
      <c r="QFW10" s="57"/>
      <c r="QFX10" s="57"/>
      <c r="QFY10" s="57"/>
      <c r="QFZ10" s="57"/>
      <c r="QGA10" s="57"/>
      <c r="QGB10" s="57"/>
      <c r="QGC10" s="57"/>
      <c r="QGD10" s="57"/>
      <c r="QGE10" s="57"/>
      <c r="QGF10" s="57"/>
      <c r="QGG10" s="57"/>
      <c r="QGH10" s="57"/>
      <c r="QGI10" s="57"/>
      <c r="QGJ10" s="57"/>
      <c r="QGK10" s="57"/>
      <c r="QGL10" s="57"/>
      <c r="QGM10" s="57"/>
      <c r="QGN10" s="57"/>
      <c r="QGO10" s="57"/>
      <c r="QGP10" s="57"/>
      <c r="QGQ10" s="57"/>
      <c r="QGR10" s="57"/>
      <c r="QGS10" s="57"/>
      <c r="QGT10" s="57"/>
      <c r="QGU10" s="57"/>
      <c r="QGV10" s="57"/>
      <c r="QGW10" s="57"/>
      <c r="QGX10" s="57"/>
      <c r="QGY10" s="57"/>
      <c r="QGZ10" s="57"/>
      <c r="QHA10" s="57"/>
      <c r="QHB10" s="57"/>
      <c r="QHC10" s="57"/>
      <c r="QHD10" s="57"/>
      <c r="QHE10" s="57"/>
      <c r="QHF10" s="57"/>
      <c r="QHG10" s="57"/>
      <c r="QHH10" s="57"/>
      <c r="QHI10" s="57"/>
      <c r="QHJ10" s="57"/>
      <c r="QHK10" s="57"/>
      <c r="QHL10" s="57"/>
      <c r="QHM10" s="57"/>
      <c r="QHN10" s="57"/>
      <c r="QHO10" s="57"/>
      <c r="QHP10" s="57"/>
      <c r="QHQ10" s="57"/>
      <c r="QHR10" s="57"/>
      <c r="QHS10" s="57"/>
      <c r="QHT10" s="57"/>
      <c r="QHU10" s="57"/>
      <c r="QHV10" s="57"/>
      <c r="QHW10" s="57"/>
      <c r="QHX10" s="57"/>
      <c r="QHY10" s="57"/>
      <c r="QHZ10" s="57"/>
      <c r="QIA10" s="57"/>
      <c r="QIB10" s="57"/>
      <c r="QIC10" s="57"/>
      <c r="QID10" s="57"/>
      <c r="QIE10" s="57"/>
      <c r="QIF10" s="57"/>
      <c r="QIG10" s="57"/>
      <c r="QIH10" s="57"/>
      <c r="QII10" s="57"/>
      <c r="QIJ10" s="57"/>
      <c r="QIK10" s="57"/>
      <c r="QIL10" s="57"/>
      <c r="QIM10" s="57"/>
      <c r="QIN10" s="57"/>
      <c r="QIO10" s="57"/>
      <c r="QIP10" s="57"/>
      <c r="QIQ10" s="57"/>
      <c r="QIR10" s="57"/>
      <c r="QIS10" s="57"/>
      <c r="QIT10" s="57"/>
      <c r="QIU10" s="57"/>
      <c r="QIV10" s="57"/>
      <c r="QIW10" s="57"/>
      <c r="QIX10" s="57"/>
      <c r="QIY10" s="57"/>
      <c r="QIZ10" s="57"/>
      <c r="QJA10" s="57"/>
      <c r="QJB10" s="57"/>
      <c r="QJC10" s="57"/>
      <c r="QJD10" s="57"/>
      <c r="QJE10" s="57"/>
      <c r="QJF10" s="57"/>
      <c r="QJG10" s="57"/>
      <c r="QJH10" s="57"/>
      <c r="QJI10" s="57"/>
      <c r="QJJ10" s="57"/>
      <c r="QJK10" s="57"/>
      <c r="QJL10" s="57"/>
      <c r="QJM10" s="57"/>
      <c r="QJN10" s="57"/>
      <c r="QJO10" s="57"/>
      <c r="QJP10" s="57"/>
      <c r="QJQ10" s="57"/>
      <c r="QJR10" s="57"/>
      <c r="QJS10" s="57"/>
      <c r="QJT10" s="57"/>
      <c r="QJU10" s="57"/>
      <c r="QJV10" s="57"/>
      <c r="QJW10" s="57"/>
      <c r="QJX10" s="57"/>
      <c r="QJY10" s="57"/>
      <c r="QJZ10" s="57"/>
      <c r="QKA10" s="57"/>
      <c r="QKB10" s="57"/>
      <c r="QKC10" s="57"/>
      <c r="QKD10" s="57"/>
      <c r="QKE10" s="57"/>
      <c r="QKF10" s="57"/>
      <c r="QKG10" s="57"/>
      <c r="QKH10" s="57"/>
      <c r="QKI10" s="57"/>
      <c r="QKJ10" s="57"/>
      <c r="QKK10" s="57"/>
      <c r="QKL10" s="57"/>
      <c r="QKM10" s="57"/>
      <c r="QKN10" s="57"/>
      <c r="QKO10" s="57"/>
      <c r="QKP10" s="57"/>
      <c r="QKQ10" s="57"/>
      <c r="QKR10" s="57"/>
      <c r="QKS10" s="57"/>
      <c r="QKT10" s="57"/>
      <c r="QKU10" s="57"/>
      <c r="QKV10" s="57"/>
      <c r="QKW10" s="57"/>
      <c r="QKX10" s="57"/>
      <c r="QKY10" s="57"/>
      <c r="QKZ10" s="57"/>
      <c r="QLA10" s="57"/>
      <c r="QLB10" s="57"/>
      <c r="QLC10" s="57"/>
      <c r="QLD10" s="57"/>
      <c r="QLE10" s="57"/>
      <c r="QLF10" s="57"/>
      <c r="QLG10" s="57"/>
      <c r="QLH10" s="57"/>
      <c r="QLI10" s="57"/>
      <c r="QLJ10" s="57"/>
      <c r="QLK10" s="57"/>
      <c r="QLL10" s="57"/>
      <c r="QLM10" s="57"/>
      <c r="QLN10" s="57"/>
      <c r="QLO10" s="57"/>
      <c r="QLP10" s="57"/>
      <c r="QLQ10" s="57"/>
      <c r="QLR10" s="57"/>
      <c r="QLS10" s="57"/>
      <c r="QLT10" s="57"/>
      <c r="QLU10" s="57"/>
      <c r="QLV10" s="57"/>
      <c r="QLW10" s="57"/>
      <c r="QLX10" s="57"/>
      <c r="QLY10" s="57"/>
      <c r="QLZ10" s="57"/>
      <c r="QMA10" s="57"/>
      <c r="QMB10" s="57"/>
      <c r="QMC10" s="57"/>
      <c r="QMD10" s="57"/>
      <c r="QME10" s="57"/>
      <c r="QMF10" s="57"/>
      <c r="QMG10" s="57"/>
      <c r="QMH10" s="57"/>
      <c r="QMI10" s="57"/>
      <c r="QMJ10" s="57"/>
      <c r="QMK10" s="57"/>
      <c r="QML10" s="57"/>
      <c r="QMM10" s="57"/>
      <c r="QMN10" s="57"/>
      <c r="QMO10" s="57"/>
      <c r="QMP10" s="57"/>
      <c r="QMQ10" s="57"/>
      <c r="QMR10" s="57"/>
      <c r="QMS10" s="57"/>
      <c r="QMT10" s="57"/>
      <c r="QMU10" s="57"/>
      <c r="QMV10" s="57"/>
      <c r="QMW10" s="57"/>
      <c r="QMX10" s="57"/>
      <c r="QMY10" s="57"/>
      <c r="QMZ10" s="57"/>
      <c r="QNA10" s="57"/>
      <c r="QNB10" s="57"/>
      <c r="QNC10" s="57"/>
      <c r="QND10" s="57"/>
      <c r="QNE10" s="57"/>
      <c r="QNF10" s="57"/>
      <c r="QNG10" s="57"/>
      <c r="QNH10" s="57"/>
      <c r="QNI10" s="57"/>
      <c r="QNJ10" s="57"/>
      <c r="QNK10" s="57"/>
      <c r="QNL10" s="57"/>
      <c r="QNM10" s="57"/>
      <c r="QNN10" s="57"/>
      <c r="QNO10" s="57"/>
      <c r="QNP10" s="57"/>
      <c r="QNQ10" s="57"/>
      <c r="QNR10" s="57"/>
      <c r="QNS10" s="57"/>
      <c r="QNT10" s="57"/>
      <c r="QNU10" s="57"/>
      <c r="QNV10" s="57"/>
      <c r="QNW10" s="57"/>
      <c r="QNX10" s="57"/>
      <c r="QNY10" s="57"/>
      <c r="QNZ10" s="57"/>
      <c r="QOA10" s="57"/>
      <c r="QOB10" s="57"/>
      <c r="QOC10" s="57"/>
      <c r="QOD10" s="57"/>
      <c r="QOE10" s="57"/>
      <c r="QOF10" s="57"/>
      <c r="QOG10" s="57"/>
      <c r="QOH10" s="57"/>
      <c r="QOI10" s="57"/>
      <c r="QOJ10" s="57"/>
      <c r="QOK10" s="57"/>
      <c r="QOL10" s="57"/>
      <c r="QOM10" s="57"/>
      <c r="QON10" s="57"/>
      <c r="QOO10" s="57"/>
      <c r="QOP10" s="57"/>
      <c r="QOQ10" s="57"/>
      <c r="QOR10" s="57"/>
      <c r="QOS10" s="57"/>
      <c r="QOT10" s="57"/>
      <c r="QOU10" s="57"/>
      <c r="QOV10" s="57"/>
      <c r="QOW10" s="57"/>
      <c r="QOX10" s="57"/>
      <c r="QOY10" s="57"/>
      <c r="QOZ10" s="57"/>
      <c r="QPA10" s="57"/>
      <c r="QPB10" s="57"/>
      <c r="QPC10" s="57"/>
      <c r="QPD10" s="57"/>
      <c r="QPE10" s="57"/>
      <c r="QPF10" s="57"/>
      <c r="QPG10" s="57"/>
      <c r="QPH10" s="57"/>
      <c r="QPI10" s="57"/>
      <c r="QPJ10" s="57"/>
      <c r="QPK10" s="57"/>
      <c r="QPL10" s="57"/>
      <c r="QPM10" s="57"/>
      <c r="QPN10" s="57"/>
      <c r="QPO10" s="57"/>
      <c r="QPP10" s="57"/>
      <c r="QPQ10" s="57"/>
      <c r="QPR10" s="57"/>
      <c r="QPS10" s="57"/>
      <c r="QPT10" s="57"/>
      <c r="QPU10" s="57"/>
      <c r="QPV10" s="57"/>
      <c r="QPW10" s="57"/>
      <c r="QPX10" s="57"/>
      <c r="QPY10" s="57"/>
      <c r="QPZ10" s="57"/>
      <c r="QQA10" s="57"/>
      <c r="QQB10" s="57"/>
      <c r="QQC10" s="57"/>
      <c r="QQD10" s="57"/>
      <c r="QQE10" s="57"/>
      <c r="QQF10" s="57"/>
      <c r="QQG10" s="57"/>
      <c r="QQH10" s="57"/>
      <c r="QQI10" s="57"/>
      <c r="QQJ10" s="57"/>
      <c r="QQK10" s="57"/>
      <c r="QQL10" s="57"/>
      <c r="QQM10" s="57"/>
      <c r="QQN10" s="57"/>
      <c r="QQO10" s="57"/>
      <c r="QQP10" s="57"/>
      <c r="QQQ10" s="57"/>
      <c r="QQR10" s="57"/>
      <c r="QQS10" s="57"/>
      <c r="QQT10" s="57"/>
      <c r="QQU10" s="57"/>
      <c r="QQV10" s="57"/>
      <c r="QQW10" s="57"/>
      <c r="QQX10" s="57"/>
      <c r="QQY10" s="57"/>
      <c r="QQZ10" s="57"/>
      <c r="QRA10" s="57"/>
      <c r="QRB10" s="57"/>
      <c r="QRC10" s="57"/>
      <c r="QRD10" s="57"/>
      <c r="QRE10" s="57"/>
      <c r="QRF10" s="57"/>
      <c r="QRG10" s="57"/>
      <c r="QRH10" s="57"/>
      <c r="QRI10" s="57"/>
      <c r="QRJ10" s="57"/>
      <c r="QRK10" s="57"/>
      <c r="QRL10" s="57"/>
      <c r="QRM10" s="57"/>
      <c r="QRN10" s="57"/>
      <c r="QRO10" s="57"/>
      <c r="QRP10" s="57"/>
      <c r="QRQ10" s="57"/>
      <c r="QRR10" s="57"/>
      <c r="QRS10" s="57"/>
      <c r="QRT10" s="57"/>
      <c r="QRU10" s="57"/>
      <c r="QRV10" s="57"/>
      <c r="QRW10" s="57"/>
      <c r="QRX10" s="57"/>
      <c r="QRY10" s="57"/>
      <c r="QRZ10" s="57"/>
      <c r="QSA10" s="57"/>
      <c r="QSB10" s="57"/>
      <c r="QSC10" s="57"/>
      <c r="QSD10" s="57"/>
      <c r="QSE10" s="57"/>
      <c r="QSF10" s="57"/>
      <c r="QSG10" s="57"/>
      <c r="QSH10" s="57"/>
      <c r="QSI10" s="57"/>
      <c r="QSJ10" s="57"/>
      <c r="QSK10" s="57"/>
      <c r="QSL10" s="57"/>
      <c r="QSM10" s="57"/>
      <c r="QSN10" s="57"/>
      <c r="QSO10" s="57"/>
      <c r="QSP10" s="57"/>
      <c r="QSQ10" s="57"/>
      <c r="QSR10" s="57"/>
      <c r="QSS10" s="57"/>
      <c r="QST10" s="57"/>
      <c r="QSU10" s="57"/>
      <c r="QSV10" s="57"/>
      <c r="QSW10" s="57"/>
      <c r="QSX10" s="57"/>
      <c r="QSY10" s="57"/>
      <c r="QSZ10" s="57"/>
      <c r="QTA10" s="57"/>
      <c r="QTB10" s="57"/>
      <c r="QTC10" s="57"/>
      <c r="QTD10" s="57"/>
      <c r="QTE10" s="57"/>
      <c r="QTF10" s="57"/>
      <c r="QTG10" s="57"/>
      <c r="QTH10" s="57"/>
      <c r="QTI10" s="57"/>
      <c r="QTJ10" s="57"/>
      <c r="QTK10" s="57"/>
      <c r="QTL10" s="57"/>
      <c r="QTM10" s="57"/>
      <c r="QTN10" s="57"/>
      <c r="QTO10" s="57"/>
      <c r="QTP10" s="57"/>
      <c r="QTQ10" s="57"/>
      <c r="QTR10" s="57"/>
      <c r="QTS10" s="57"/>
      <c r="QTT10" s="57"/>
      <c r="QTU10" s="57"/>
      <c r="QTV10" s="57"/>
      <c r="QTW10" s="57"/>
      <c r="QTX10" s="57"/>
      <c r="QTY10" s="57"/>
      <c r="QTZ10" s="57"/>
      <c r="QUA10" s="57"/>
      <c r="QUB10" s="57"/>
      <c r="QUC10" s="57"/>
      <c r="QUD10" s="57"/>
      <c r="QUE10" s="57"/>
      <c r="QUF10" s="57"/>
      <c r="QUG10" s="57"/>
      <c r="QUH10" s="57"/>
      <c r="QUI10" s="57"/>
      <c r="QUJ10" s="57"/>
      <c r="QUK10" s="57"/>
      <c r="QUL10" s="57"/>
      <c r="QUM10" s="57"/>
      <c r="QUN10" s="57"/>
      <c r="QUO10" s="57"/>
      <c r="QUP10" s="57"/>
      <c r="QUQ10" s="57"/>
      <c r="QUR10" s="57"/>
      <c r="QUS10" s="57"/>
      <c r="QUT10" s="57"/>
      <c r="QUU10" s="57"/>
      <c r="QUV10" s="57"/>
      <c r="QUW10" s="57"/>
      <c r="QUX10" s="57"/>
      <c r="QUY10" s="57"/>
      <c r="QUZ10" s="57"/>
      <c r="QVA10" s="57"/>
      <c r="QVB10" s="57"/>
      <c r="QVC10" s="57"/>
      <c r="QVD10" s="57"/>
      <c r="QVE10" s="57"/>
      <c r="QVF10" s="57"/>
      <c r="QVG10" s="57"/>
      <c r="QVH10" s="57"/>
      <c r="QVI10" s="57"/>
      <c r="QVJ10" s="57"/>
      <c r="QVK10" s="57"/>
      <c r="QVL10" s="57"/>
      <c r="QVM10" s="57"/>
      <c r="QVN10" s="57"/>
      <c r="QVO10" s="57"/>
      <c r="QVP10" s="57"/>
      <c r="QVQ10" s="57"/>
      <c r="QVR10" s="57"/>
      <c r="QVS10" s="57"/>
      <c r="QVT10" s="57"/>
      <c r="QVU10" s="57"/>
      <c r="QVV10" s="57"/>
      <c r="QVW10" s="57"/>
      <c r="QVX10" s="57"/>
      <c r="QVY10" s="57"/>
      <c r="QVZ10" s="57"/>
      <c r="QWA10" s="57"/>
      <c r="QWB10" s="57"/>
      <c r="QWC10" s="57"/>
      <c r="QWD10" s="57"/>
      <c r="QWE10" s="57"/>
      <c r="QWF10" s="57"/>
      <c r="QWG10" s="57"/>
      <c r="QWH10" s="57"/>
      <c r="QWI10" s="57"/>
      <c r="QWJ10" s="57"/>
      <c r="QWK10" s="57"/>
      <c r="QWL10" s="57"/>
      <c r="QWM10" s="57"/>
      <c r="QWN10" s="57"/>
      <c r="QWO10" s="57"/>
      <c r="QWP10" s="57"/>
      <c r="QWQ10" s="57"/>
      <c r="QWR10" s="57"/>
      <c r="QWS10" s="57"/>
      <c r="QWT10" s="57"/>
      <c r="QWU10" s="57"/>
      <c r="QWV10" s="57"/>
      <c r="QWW10" s="57"/>
      <c r="QWX10" s="57"/>
      <c r="QWY10" s="57"/>
      <c r="QWZ10" s="57"/>
      <c r="QXA10" s="57"/>
      <c r="QXB10" s="57"/>
      <c r="QXC10" s="57"/>
      <c r="QXD10" s="57"/>
      <c r="QXE10" s="57"/>
      <c r="QXF10" s="57"/>
      <c r="QXG10" s="57"/>
      <c r="QXH10" s="57"/>
      <c r="QXI10" s="57"/>
      <c r="QXJ10" s="57"/>
      <c r="QXK10" s="57"/>
      <c r="QXL10" s="57"/>
      <c r="QXM10" s="57"/>
      <c r="QXN10" s="57"/>
      <c r="QXO10" s="57"/>
      <c r="QXP10" s="57"/>
      <c r="QXQ10" s="57"/>
      <c r="QXR10" s="57"/>
      <c r="QXS10" s="57"/>
      <c r="QXT10" s="57"/>
      <c r="QXU10" s="57"/>
      <c r="QXV10" s="57"/>
      <c r="QXW10" s="57"/>
      <c r="QXX10" s="57"/>
      <c r="QXY10" s="57"/>
      <c r="QXZ10" s="57"/>
      <c r="QYA10" s="57"/>
      <c r="QYB10" s="57"/>
      <c r="QYC10" s="57"/>
      <c r="QYD10" s="57"/>
      <c r="QYE10" s="57"/>
      <c r="QYF10" s="57"/>
      <c r="QYG10" s="57"/>
      <c r="QYH10" s="57"/>
      <c r="QYI10" s="57"/>
      <c r="QYJ10" s="57"/>
      <c r="QYK10" s="57"/>
      <c r="QYL10" s="57"/>
      <c r="QYM10" s="57"/>
      <c r="QYN10" s="57"/>
      <c r="QYO10" s="57"/>
      <c r="QYP10" s="57"/>
      <c r="QYQ10" s="57"/>
      <c r="QYR10" s="57"/>
      <c r="QYS10" s="57"/>
      <c r="QYT10" s="57"/>
      <c r="QYU10" s="57"/>
      <c r="QYV10" s="57"/>
      <c r="QYW10" s="57"/>
      <c r="QYX10" s="57"/>
      <c r="QYY10" s="57"/>
      <c r="QYZ10" s="57"/>
      <c r="QZA10" s="57"/>
      <c r="QZB10" s="57"/>
      <c r="QZC10" s="57"/>
      <c r="QZD10" s="57"/>
      <c r="QZE10" s="57"/>
      <c r="QZF10" s="57"/>
      <c r="QZG10" s="57"/>
      <c r="QZH10" s="57"/>
      <c r="QZI10" s="57"/>
      <c r="QZJ10" s="57"/>
      <c r="QZK10" s="57"/>
      <c r="QZL10" s="57"/>
      <c r="QZM10" s="57"/>
      <c r="QZN10" s="57"/>
      <c r="QZO10" s="57"/>
      <c r="QZP10" s="57"/>
      <c r="QZQ10" s="57"/>
      <c r="QZR10" s="57"/>
      <c r="QZS10" s="57"/>
      <c r="QZT10" s="57"/>
      <c r="QZU10" s="57"/>
      <c r="QZV10" s="57"/>
      <c r="QZW10" s="57"/>
      <c r="QZX10" s="57"/>
      <c r="QZY10" s="57"/>
      <c r="QZZ10" s="57"/>
      <c r="RAA10" s="57"/>
      <c r="RAB10" s="57"/>
      <c r="RAC10" s="57"/>
      <c r="RAD10" s="57"/>
      <c r="RAE10" s="57"/>
      <c r="RAF10" s="57"/>
      <c r="RAG10" s="57"/>
      <c r="RAH10" s="57"/>
      <c r="RAI10" s="57"/>
      <c r="RAJ10" s="57"/>
      <c r="RAK10" s="57"/>
      <c r="RAL10" s="57"/>
      <c r="RAM10" s="57"/>
      <c r="RAN10" s="57"/>
      <c r="RAO10" s="57"/>
      <c r="RAP10" s="57"/>
      <c r="RAQ10" s="57"/>
      <c r="RAR10" s="57"/>
      <c r="RAS10" s="57"/>
      <c r="RAT10" s="57"/>
      <c r="RAU10" s="57"/>
      <c r="RAV10" s="57"/>
      <c r="RAW10" s="57"/>
      <c r="RAX10" s="57"/>
      <c r="RAY10" s="57"/>
      <c r="RAZ10" s="57"/>
      <c r="RBA10" s="57"/>
      <c r="RBB10" s="57"/>
      <c r="RBC10" s="57"/>
      <c r="RBD10" s="57"/>
      <c r="RBE10" s="57"/>
      <c r="RBF10" s="57"/>
      <c r="RBG10" s="57"/>
      <c r="RBH10" s="57"/>
      <c r="RBI10" s="57"/>
      <c r="RBJ10" s="57"/>
      <c r="RBK10" s="57"/>
      <c r="RBL10" s="57"/>
      <c r="RBM10" s="57"/>
      <c r="RBN10" s="57"/>
      <c r="RBO10" s="57"/>
      <c r="RBP10" s="57"/>
      <c r="RBQ10" s="57"/>
      <c r="RBR10" s="57"/>
      <c r="RBS10" s="57"/>
      <c r="RBT10" s="57"/>
      <c r="RBU10" s="57"/>
      <c r="RBV10" s="57"/>
      <c r="RBW10" s="57"/>
      <c r="RBX10" s="57"/>
      <c r="RBY10" s="57"/>
      <c r="RBZ10" s="57"/>
      <c r="RCA10" s="57"/>
      <c r="RCB10" s="57"/>
      <c r="RCC10" s="57"/>
      <c r="RCD10" s="57"/>
      <c r="RCE10" s="57"/>
      <c r="RCF10" s="57"/>
      <c r="RCG10" s="57"/>
      <c r="RCH10" s="57"/>
      <c r="RCI10" s="57"/>
      <c r="RCJ10" s="57"/>
      <c r="RCK10" s="57"/>
      <c r="RCL10" s="57"/>
      <c r="RCM10" s="57"/>
      <c r="RCN10" s="57"/>
      <c r="RCO10" s="57"/>
      <c r="RCP10" s="57"/>
      <c r="RCQ10" s="57"/>
      <c r="RCR10" s="57"/>
      <c r="RCS10" s="57"/>
      <c r="RCT10" s="57"/>
      <c r="RCU10" s="57"/>
      <c r="RCV10" s="57"/>
      <c r="RCW10" s="57"/>
      <c r="RCX10" s="57"/>
      <c r="RCY10" s="57"/>
      <c r="RCZ10" s="57"/>
      <c r="RDA10" s="57"/>
      <c r="RDB10" s="57"/>
      <c r="RDC10" s="57"/>
      <c r="RDD10" s="57"/>
      <c r="RDE10" s="57"/>
      <c r="RDF10" s="57"/>
      <c r="RDG10" s="57"/>
      <c r="RDH10" s="57"/>
      <c r="RDI10" s="57"/>
      <c r="RDJ10" s="57"/>
      <c r="RDK10" s="57"/>
      <c r="RDL10" s="57"/>
      <c r="RDM10" s="57"/>
      <c r="RDN10" s="57"/>
      <c r="RDO10" s="57"/>
      <c r="RDP10" s="57"/>
      <c r="RDQ10" s="57"/>
      <c r="RDR10" s="57"/>
      <c r="RDS10" s="57"/>
      <c r="RDT10" s="57"/>
      <c r="RDU10" s="57"/>
      <c r="RDV10" s="57"/>
      <c r="RDW10" s="57"/>
      <c r="RDX10" s="57"/>
      <c r="RDY10" s="57"/>
      <c r="RDZ10" s="57"/>
      <c r="REA10" s="57"/>
      <c r="REB10" s="57"/>
      <c r="REC10" s="57"/>
      <c r="RED10" s="57"/>
      <c r="REE10" s="57"/>
      <c r="REF10" s="57"/>
      <c r="REG10" s="57"/>
      <c r="REH10" s="57"/>
      <c r="REI10" s="57"/>
      <c r="REJ10" s="57"/>
      <c r="REK10" s="57"/>
      <c r="REL10" s="57"/>
      <c r="REM10" s="57"/>
      <c r="REN10" s="57"/>
      <c r="REO10" s="57"/>
      <c r="REP10" s="57"/>
      <c r="REQ10" s="57"/>
      <c r="RER10" s="57"/>
      <c r="RES10" s="57"/>
      <c r="RET10" s="57"/>
      <c r="REU10" s="57"/>
      <c r="REV10" s="57"/>
      <c r="REW10" s="57"/>
      <c r="REX10" s="57"/>
      <c r="REY10" s="57"/>
      <c r="REZ10" s="57"/>
      <c r="RFA10" s="57"/>
      <c r="RFB10" s="57"/>
      <c r="RFC10" s="57"/>
      <c r="RFD10" s="57"/>
      <c r="RFE10" s="57"/>
      <c r="RFF10" s="57"/>
      <c r="RFG10" s="57"/>
      <c r="RFH10" s="57"/>
      <c r="RFI10" s="57"/>
      <c r="RFJ10" s="57"/>
      <c r="RFK10" s="57"/>
      <c r="RFL10" s="57"/>
      <c r="RFM10" s="57"/>
      <c r="RFN10" s="57"/>
      <c r="RFO10" s="57"/>
      <c r="RFP10" s="57"/>
      <c r="RFQ10" s="57"/>
      <c r="RFR10" s="57"/>
      <c r="RFS10" s="57"/>
      <c r="RFT10" s="57"/>
      <c r="RFU10" s="57"/>
      <c r="RFV10" s="57"/>
      <c r="RFW10" s="57"/>
      <c r="RFX10" s="57"/>
      <c r="RFY10" s="57"/>
      <c r="RFZ10" s="57"/>
      <c r="RGA10" s="57"/>
      <c r="RGB10" s="57"/>
      <c r="RGC10" s="57"/>
      <c r="RGD10" s="57"/>
      <c r="RGE10" s="57"/>
      <c r="RGF10" s="57"/>
      <c r="RGG10" s="57"/>
      <c r="RGH10" s="57"/>
      <c r="RGI10" s="57"/>
      <c r="RGJ10" s="57"/>
      <c r="RGK10" s="57"/>
      <c r="RGL10" s="57"/>
      <c r="RGM10" s="57"/>
      <c r="RGN10" s="57"/>
      <c r="RGO10" s="57"/>
      <c r="RGP10" s="57"/>
      <c r="RGQ10" s="57"/>
      <c r="RGR10" s="57"/>
      <c r="RGS10" s="57"/>
      <c r="RGT10" s="57"/>
      <c r="RGU10" s="57"/>
      <c r="RGV10" s="57"/>
      <c r="RGW10" s="57"/>
      <c r="RGX10" s="57"/>
      <c r="RGY10" s="57"/>
      <c r="RGZ10" s="57"/>
      <c r="RHA10" s="57"/>
      <c r="RHB10" s="57"/>
      <c r="RHC10" s="57"/>
      <c r="RHD10" s="57"/>
      <c r="RHE10" s="57"/>
      <c r="RHF10" s="57"/>
      <c r="RHG10" s="57"/>
      <c r="RHH10" s="57"/>
      <c r="RHI10" s="57"/>
      <c r="RHJ10" s="57"/>
      <c r="RHK10" s="57"/>
      <c r="RHL10" s="57"/>
      <c r="RHM10" s="57"/>
      <c r="RHN10" s="57"/>
      <c r="RHO10" s="57"/>
      <c r="RHP10" s="57"/>
      <c r="RHQ10" s="57"/>
      <c r="RHR10" s="57"/>
      <c r="RHS10" s="57"/>
      <c r="RHT10" s="57"/>
      <c r="RHU10" s="57"/>
      <c r="RHV10" s="57"/>
      <c r="RHW10" s="57"/>
      <c r="RHX10" s="57"/>
      <c r="RHY10" s="57"/>
      <c r="RHZ10" s="57"/>
      <c r="RIA10" s="57"/>
      <c r="RIB10" s="57"/>
      <c r="RIC10" s="57"/>
      <c r="RID10" s="57"/>
      <c r="RIE10" s="57"/>
      <c r="RIF10" s="57"/>
      <c r="RIG10" s="57"/>
      <c r="RIH10" s="57"/>
      <c r="RII10" s="57"/>
      <c r="RIJ10" s="57"/>
      <c r="RIK10" s="57"/>
      <c r="RIL10" s="57"/>
      <c r="RIM10" s="57"/>
      <c r="RIN10" s="57"/>
      <c r="RIO10" s="57"/>
      <c r="RIP10" s="57"/>
      <c r="RIQ10" s="57"/>
      <c r="RIR10" s="57"/>
      <c r="RIS10" s="57"/>
      <c r="RIT10" s="57"/>
      <c r="RIU10" s="57"/>
      <c r="RIV10" s="57"/>
      <c r="RIW10" s="57"/>
      <c r="RIX10" s="57"/>
      <c r="RIY10" s="57"/>
      <c r="RIZ10" s="57"/>
      <c r="RJA10" s="57"/>
      <c r="RJB10" s="57"/>
      <c r="RJC10" s="57"/>
      <c r="RJD10" s="57"/>
      <c r="RJE10" s="57"/>
      <c r="RJF10" s="57"/>
      <c r="RJG10" s="57"/>
      <c r="RJH10" s="57"/>
      <c r="RJI10" s="57"/>
      <c r="RJJ10" s="57"/>
      <c r="RJK10" s="57"/>
      <c r="RJL10" s="57"/>
      <c r="RJM10" s="57"/>
      <c r="RJN10" s="57"/>
      <c r="RJO10" s="57"/>
      <c r="RJP10" s="57"/>
      <c r="RJQ10" s="57"/>
      <c r="RJR10" s="57"/>
      <c r="RJS10" s="57"/>
      <c r="RJT10" s="57"/>
      <c r="RJU10" s="57"/>
      <c r="RJV10" s="57"/>
      <c r="RJW10" s="57"/>
      <c r="RJX10" s="57"/>
      <c r="RJY10" s="57"/>
      <c r="RJZ10" s="57"/>
      <c r="RKA10" s="57"/>
      <c r="RKB10" s="57"/>
      <c r="RKC10" s="57"/>
      <c r="RKD10" s="57"/>
      <c r="RKE10" s="57"/>
      <c r="RKF10" s="57"/>
      <c r="RKG10" s="57"/>
      <c r="RKH10" s="57"/>
      <c r="RKI10" s="57"/>
      <c r="RKJ10" s="57"/>
      <c r="RKK10" s="57"/>
      <c r="RKL10" s="57"/>
      <c r="RKM10" s="57"/>
      <c r="RKN10" s="57"/>
      <c r="RKO10" s="57"/>
      <c r="RKP10" s="57"/>
      <c r="RKQ10" s="57"/>
      <c r="RKR10" s="57"/>
      <c r="RKS10" s="57"/>
      <c r="RKT10" s="57"/>
      <c r="RKU10" s="57"/>
      <c r="RKV10" s="57"/>
      <c r="RKW10" s="57"/>
      <c r="RKX10" s="57"/>
      <c r="RKY10" s="57"/>
      <c r="RKZ10" s="57"/>
      <c r="RLA10" s="57"/>
      <c r="RLB10" s="57"/>
      <c r="RLC10" s="57"/>
      <c r="RLD10" s="57"/>
      <c r="RLE10" s="57"/>
      <c r="RLF10" s="57"/>
      <c r="RLG10" s="57"/>
      <c r="RLH10" s="57"/>
      <c r="RLI10" s="57"/>
      <c r="RLJ10" s="57"/>
      <c r="RLK10" s="57"/>
      <c r="RLL10" s="57"/>
      <c r="RLM10" s="57"/>
      <c r="RLN10" s="57"/>
      <c r="RLO10" s="57"/>
      <c r="RLP10" s="57"/>
      <c r="RLQ10" s="57"/>
      <c r="RLR10" s="57"/>
      <c r="RLS10" s="57"/>
      <c r="RLT10" s="57"/>
      <c r="RLU10" s="57"/>
      <c r="RLV10" s="57"/>
      <c r="RLW10" s="57"/>
      <c r="RLX10" s="57"/>
      <c r="RLY10" s="57"/>
      <c r="RLZ10" s="57"/>
      <c r="RMA10" s="57"/>
      <c r="RMB10" s="57"/>
      <c r="RMC10" s="57"/>
      <c r="RMD10" s="57"/>
      <c r="RME10" s="57"/>
      <c r="RMF10" s="57"/>
      <c r="RMG10" s="57"/>
      <c r="RMH10" s="57"/>
      <c r="RMI10" s="57"/>
      <c r="RMJ10" s="57"/>
      <c r="RMK10" s="57"/>
      <c r="RML10" s="57"/>
      <c r="RMM10" s="57"/>
      <c r="RMN10" s="57"/>
      <c r="RMO10" s="57"/>
      <c r="RMP10" s="57"/>
      <c r="RMQ10" s="57"/>
      <c r="RMR10" s="57"/>
      <c r="RMS10" s="57"/>
      <c r="RMT10" s="57"/>
      <c r="RMU10" s="57"/>
      <c r="RMV10" s="57"/>
      <c r="RMW10" s="57"/>
      <c r="RMX10" s="57"/>
      <c r="RMY10" s="57"/>
      <c r="RMZ10" s="57"/>
      <c r="RNA10" s="57"/>
      <c r="RNB10" s="57"/>
      <c r="RNC10" s="57"/>
      <c r="RND10" s="57"/>
      <c r="RNE10" s="57"/>
      <c r="RNF10" s="57"/>
      <c r="RNG10" s="57"/>
      <c r="RNH10" s="57"/>
      <c r="RNI10" s="57"/>
      <c r="RNJ10" s="57"/>
      <c r="RNK10" s="57"/>
      <c r="RNL10" s="57"/>
      <c r="RNM10" s="57"/>
      <c r="RNN10" s="57"/>
      <c r="RNO10" s="57"/>
      <c r="RNP10" s="57"/>
      <c r="RNQ10" s="57"/>
      <c r="RNR10" s="57"/>
      <c r="RNS10" s="57"/>
      <c r="RNT10" s="57"/>
      <c r="RNU10" s="57"/>
      <c r="RNV10" s="57"/>
      <c r="RNW10" s="57"/>
      <c r="RNX10" s="57"/>
      <c r="RNY10" s="57"/>
      <c r="RNZ10" s="57"/>
      <c r="ROA10" s="57"/>
      <c r="ROB10" s="57"/>
      <c r="ROC10" s="57"/>
      <c r="ROD10" s="57"/>
      <c r="ROE10" s="57"/>
      <c r="ROF10" s="57"/>
      <c r="ROG10" s="57"/>
      <c r="ROH10" s="57"/>
      <c r="ROI10" s="57"/>
      <c r="ROJ10" s="57"/>
      <c r="ROK10" s="57"/>
      <c r="ROL10" s="57"/>
      <c r="ROM10" s="57"/>
      <c r="RON10" s="57"/>
      <c r="ROO10" s="57"/>
      <c r="ROP10" s="57"/>
      <c r="ROQ10" s="57"/>
      <c r="ROR10" s="57"/>
      <c r="ROS10" s="57"/>
      <c r="ROT10" s="57"/>
      <c r="ROU10" s="57"/>
      <c r="ROV10" s="57"/>
      <c r="ROW10" s="57"/>
      <c r="ROX10" s="57"/>
      <c r="ROY10" s="57"/>
      <c r="ROZ10" s="57"/>
      <c r="RPA10" s="57"/>
      <c r="RPB10" s="57"/>
      <c r="RPC10" s="57"/>
      <c r="RPD10" s="57"/>
      <c r="RPE10" s="57"/>
      <c r="RPF10" s="57"/>
      <c r="RPG10" s="57"/>
      <c r="RPH10" s="57"/>
      <c r="RPI10" s="57"/>
      <c r="RPJ10" s="57"/>
      <c r="RPK10" s="57"/>
      <c r="RPL10" s="57"/>
      <c r="RPM10" s="57"/>
      <c r="RPN10" s="57"/>
      <c r="RPO10" s="57"/>
      <c r="RPP10" s="57"/>
      <c r="RPQ10" s="57"/>
      <c r="RPR10" s="57"/>
      <c r="RPS10" s="57"/>
      <c r="RPT10" s="57"/>
      <c r="RPU10" s="57"/>
      <c r="RPV10" s="57"/>
      <c r="RPW10" s="57"/>
      <c r="RPX10" s="57"/>
      <c r="RPY10" s="57"/>
      <c r="RPZ10" s="57"/>
      <c r="RQA10" s="57"/>
      <c r="RQB10" s="57"/>
      <c r="RQC10" s="57"/>
      <c r="RQD10" s="57"/>
      <c r="RQE10" s="57"/>
      <c r="RQF10" s="57"/>
      <c r="RQG10" s="57"/>
      <c r="RQH10" s="57"/>
      <c r="RQI10" s="57"/>
      <c r="RQJ10" s="57"/>
      <c r="RQK10" s="57"/>
      <c r="RQL10" s="57"/>
      <c r="RQM10" s="57"/>
      <c r="RQN10" s="57"/>
      <c r="RQO10" s="57"/>
      <c r="RQP10" s="57"/>
      <c r="RQQ10" s="57"/>
      <c r="RQR10" s="57"/>
      <c r="RQS10" s="57"/>
      <c r="RQT10" s="57"/>
      <c r="RQU10" s="57"/>
      <c r="RQV10" s="57"/>
      <c r="RQW10" s="57"/>
      <c r="RQX10" s="57"/>
      <c r="RQY10" s="57"/>
      <c r="RQZ10" s="57"/>
      <c r="RRA10" s="57"/>
      <c r="RRB10" s="57"/>
      <c r="RRC10" s="57"/>
      <c r="RRD10" s="57"/>
      <c r="RRE10" s="57"/>
      <c r="RRF10" s="57"/>
      <c r="RRG10" s="57"/>
      <c r="RRH10" s="57"/>
      <c r="RRI10" s="57"/>
      <c r="RRJ10" s="57"/>
      <c r="RRK10" s="57"/>
      <c r="RRL10" s="57"/>
      <c r="RRM10" s="57"/>
      <c r="RRN10" s="57"/>
      <c r="RRO10" s="57"/>
      <c r="RRP10" s="57"/>
      <c r="RRQ10" s="57"/>
      <c r="RRR10" s="57"/>
      <c r="RRS10" s="57"/>
      <c r="RRT10" s="57"/>
      <c r="RRU10" s="57"/>
      <c r="RRV10" s="57"/>
      <c r="RRW10" s="57"/>
      <c r="RRX10" s="57"/>
      <c r="RRY10" s="57"/>
      <c r="RRZ10" s="57"/>
      <c r="RSA10" s="57"/>
      <c r="RSB10" s="57"/>
      <c r="RSC10" s="57"/>
      <c r="RSD10" s="57"/>
      <c r="RSE10" s="57"/>
      <c r="RSF10" s="57"/>
      <c r="RSG10" s="57"/>
      <c r="RSH10" s="57"/>
      <c r="RSI10" s="57"/>
      <c r="RSJ10" s="57"/>
      <c r="RSK10" s="57"/>
      <c r="RSL10" s="57"/>
      <c r="RSM10" s="57"/>
      <c r="RSN10" s="57"/>
      <c r="RSO10" s="57"/>
      <c r="RSP10" s="57"/>
      <c r="RSQ10" s="57"/>
      <c r="RSR10" s="57"/>
      <c r="RSS10" s="57"/>
      <c r="RST10" s="57"/>
      <c r="RSU10" s="57"/>
      <c r="RSV10" s="57"/>
      <c r="RSW10" s="57"/>
      <c r="RSX10" s="57"/>
      <c r="RSY10" s="57"/>
      <c r="RSZ10" s="57"/>
      <c r="RTA10" s="57"/>
      <c r="RTB10" s="57"/>
      <c r="RTC10" s="57"/>
      <c r="RTD10" s="57"/>
      <c r="RTE10" s="57"/>
      <c r="RTF10" s="57"/>
      <c r="RTG10" s="57"/>
      <c r="RTH10" s="57"/>
      <c r="RTI10" s="57"/>
      <c r="RTJ10" s="57"/>
      <c r="RTK10" s="57"/>
      <c r="RTL10" s="57"/>
      <c r="RTM10" s="57"/>
      <c r="RTN10" s="57"/>
      <c r="RTO10" s="57"/>
      <c r="RTP10" s="57"/>
      <c r="RTQ10" s="57"/>
      <c r="RTR10" s="57"/>
      <c r="RTS10" s="57"/>
      <c r="RTT10" s="57"/>
      <c r="RTU10" s="57"/>
      <c r="RTV10" s="57"/>
      <c r="RTW10" s="57"/>
      <c r="RTX10" s="57"/>
      <c r="RTY10" s="57"/>
      <c r="RTZ10" s="57"/>
      <c r="RUA10" s="57"/>
      <c r="RUB10" s="57"/>
      <c r="RUC10" s="57"/>
      <c r="RUD10" s="57"/>
      <c r="RUE10" s="57"/>
      <c r="RUF10" s="57"/>
      <c r="RUG10" s="57"/>
      <c r="RUH10" s="57"/>
      <c r="RUI10" s="57"/>
      <c r="RUJ10" s="57"/>
      <c r="RUK10" s="57"/>
      <c r="RUL10" s="57"/>
      <c r="RUM10" s="57"/>
      <c r="RUN10" s="57"/>
      <c r="RUO10" s="57"/>
      <c r="RUP10" s="57"/>
      <c r="RUQ10" s="57"/>
      <c r="RUR10" s="57"/>
      <c r="RUS10" s="57"/>
      <c r="RUT10" s="57"/>
      <c r="RUU10" s="57"/>
      <c r="RUV10" s="57"/>
      <c r="RUW10" s="57"/>
      <c r="RUX10" s="57"/>
      <c r="RUY10" s="57"/>
      <c r="RUZ10" s="57"/>
      <c r="RVA10" s="57"/>
      <c r="RVB10" s="57"/>
      <c r="RVC10" s="57"/>
      <c r="RVD10" s="57"/>
      <c r="RVE10" s="57"/>
      <c r="RVF10" s="57"/>
      <c r="RVG10" s="57"/>
      <c r="RVH10" s="57"/>
      <c r="RVI10" s="57"/>
      <c r="RVJ10" s="57"/>
      <c r="RVK10" s="57"/>
      <c r="RVL10" s="57"/>
      <c r="RVM10" s="57"/>
      <c r="RVN10" s="57"/>
      <c r="RVO10" s="57"/>
      <c r="RVP10" s="57"/>
      <c r="RVQ10" s="57"/>
      <c r="RVR10" s="57"/>
      <c r="RVS10" s="57"/>
      <c r="RVT10" s="57"/>
      <c r="RVU10" s="57"/>
      <c r="RVV10" s="57"/>
      <c r="RVW10" s="57"/>
      <c r="RVX10" s="57"/>
      <c r="RVY10" s="57"/>
      <c r="RVZ10" s="57"/>
      <c r="RWA10" s="57"/>
      <c r="RWB10" s="57"/>
      <c r="RWC10" s="57"/>
      <c r="RWD10" s="57"/>
      <c r="RWE10" s="57"/>
      <c r="RWF10" s="57"/>
      <c r="RWG10" s="57"/>
      <c r="RWH10" s="57"/>
      <c r="RWI10" s="57"/>
      <c r="RWJ10" s="57"/>
      <c r="RWK10" s="57"/>
      <c r="RWL10" s="57"/>
      <c r="RWM10" s="57"/>
      <c r="RWN10" s="57"/>
      <c r="RWO10" s="57"/>
      <c r="RWP10" s="57"/>
      <c r="RWQ10" s="57"/>
      <c r="RWR10" s="57"/>
      <c r="RWS10" s="57"/>
      <c r="RWT10" s="57"/>
      <c r="RWU10" s="57"/>
      <c r="RWV10" s="57"/>
      <c r="RWW10" s="57"/>
      <c r="RWX10" s="57"/>
      <c r="RWY10" s="57"/>
      <c r="RWZ10" s="57"/>
      <c r="RXA10" s="57"/>
      <c r="RXB10" s="57"/>
      <c r="RXC10" s="57"/>
      <c r="RXD10" s="57"/>
      <c r="RXE10" s="57"/>
      <c r="RXF10" s="57"/>
      <c r="RXG10" s="57"/>
      <c r="RXH10" s="57"/>
      <c r="RXI10" s="57"/>
      <c r="RXJ10" s="57"/>
      <c r="RXK10" s="57"/>
      <c r="RXL10" s="57"/>
      <c r="RXM10" s="57"/>
      <c r="RXN10" s="57"/>
      <c r="RXO10" s="57"/>
      <c r="RXP10" s="57"/>
      <c r="RXQ10" s="57"/>
      <c r="RXR10" s="57"/>
      <c r="RXS10" s="57"/>
      <c r="RXT10" s="57"/>
      <c r="RXU10" s="57"/>
      <c r="RXV10" s="57"/>
      <c r="RXW10" s="57"/>
      <c r="RXX10" s="57"/>
      <c r="RXY10" s="57"/>
      <c r="RXZ10" s="57"/>
      <c r="RYA10" s="57"/>
      <c r="RYB10" s="57"/>
      <c r="RYC10" s="57"/>
      <c r="RYD10" s="57"/>
      <c r="RYE10" s="57"/>
      <c r="RYF10" s="57"/>
      <c r="RYG10" s="57"/>
      <c r="RYH10" s="57"/>
      <c r="RYI10" s="57"/>
      <c r="RYJ10" s="57"/>
      <c r="RYK10" s="57"/>
      <c r="RYL10" s="57"/>
      <c r="RYM10" s="57"/>
      <c r="RYN10" s="57"/>
      <c r="RYO10" s="57"/>
      <c r="RYP10" s="57"/>
      <c r="RYQ10" s="57"/>
      <c r="RYR10" s="57"/>
      <c r="RYS10" s="57"/>
      <c r="RYT10" s="57"/>
      <c r="RYU10" s="57"/>
      <c r="RYV10" s="57"/>
      <c r="RYW10" s="57"/>
      <c r="RYX10" s="57"/>
      <c r="RYY10" s="57"/>
      <c r="RYZ10" s="57"/>
      <c r="RZA10" s="57"/>
      <c r="RZB10" s="57"/>
      <c r="RZC10" s="57"/>
      <c r="RZD10" s="57"/>
      <c r="RZE10" s="57"/>
      <c r="RZF10" s="57"/>
      <c r="RZG10" s="57"/>
      <c r="RZH10" s="57"/>
      <c r="RZI10" s="57"/>
      <c r="RZJ10" s="57"/>
      <c r="RZK10" s="57"/>
      <c r="RZL10" s="57"/>
      <c r="RZM10" s="57"/>
      <c r="RZN10" s="57"/>
      <c r="RZO10" s="57"/>
      <c r="RZP10" s="57"/>
      <c r="RZQ10" s="57"/>
      <c r="RZR10" s="57"/>
      <c r="RZS10" s="57"/>
      <c r="RZT10" s="57"/>
      <c r="RZU10" s="57"/>
      <c r="RZV10" s="57"/>
      <c r="RZW10" s="57"/>
      <c r="RZX10" s="57"/>
      <c r="RZY10" s="57"/>
      <c r="RZZ10" s="57"/>
      <c r="SAA10" s="57"/>
      <c r="SAB10" s="57"/>
      <c r="SAC10" s="57"/>
      <c r="SAD10" s="57"/>
      <c r="SAE10" s="57"/>
      <c r="SAF10" s="57"/>
      <c r="SAG10" s="57"/>
      <c r="SAH10" s="57"/>
      <c r="SAI10" s="57"/>
      <c r="SAJ10" s="57"/>
      <c r="SAK10" s="57"/>
      <c r="SAL10" s="57"/>
      <c r="SAM10" s="57"/>
      <c r="SAN10" s="57"/>
      <c r="SAO10" s="57"/>
      <c r="SAP10" s="57"/>
      <c r="SAQ10" s="57"/>
      <c r="SAR10" s="57"/>
      <c r="SAS10" s="57"/>
      <c r="SAT10" s="57"/>
      <c r="SAU10" s="57"/>
      <c r="SAV10" s="57"/>
      <c r="SAW10" s="57"/>
      <c r="SAX10" s="57"/>
      <c r="SAY10" s="57"/>
      <c r="SAZ10" s="57"/>
      <c r="SBA10" s="57"/>
      <c r="SBB10" s="57"/>
      <c r="SBC10" s="57"/>
      <c r="SBD10" s="57"/>
      <c r="SBE10" s="57"/>
      <c r="SBF10" s="57"/>
      <c r="SBG10" s="57"/>
      <c r="SBH10" s="57"/>
      <c r="SBI10" s="57"/>
      <c r="SBJ10" s="57"/>
      <c r="SBK10" s="57"/>
      <c r="SBL10" s="57"/>
      <c r="SBM10" s="57"/>
      <c r="SBN10" s="57"/>
      <c r="SBO10" s="57"/>
      <c r="SBP10" s="57"/>
      <c r="SBQ10" s="57"/>
      <c r="SBR10" s="57"/>
      <c r="SBS10" s="57"/>
      <c r="SBT10" s="57"/>
      <c r="SBU10" s="57"/>
      <c r="SBV10" s="57"/>
      <c r="SBW10" s="57"/>
      <c r="SBX10" s="57"/>
      <c r="SBY10" s="57"/>
      <c r="SBZ10" s="57"/>
      <c r="SCA10" s="57"/>
      <c r="SCB10" s="57"/>
      <c r="SCC10" s="57"/>
      <c r="SCD10" s="57"/>
      <c r="SCE10" s="57"/>
      <c r="SCF10" s="57"/>
      <c r="SCG10" s="57"/>
      <c r="SCH10" s="57"/>
      <c r="SCI10" s="57"/>
      <c r="SCJ10" s="57"/>
      <c r="SCK10" s="57"/>
      <c r="SCL10" s="57"/>
      <c r="SCM10" s="57"/>
      <c r="SCN10" s="57"/>
      <c r="SCO10" s="57"/>
      <c r="SCP10" s="57"/>
      <c r="SCQ10" s="57"/>
      <c r="SCR10" s="57"/>
      <c r="SCS10" s="57"/>
      <c r="SCT10" s="57"/>
      <c r="SCU10" s="57"/>
      <c r="SCV10" s="57"/>
      <c r="SCW10" s="57"/>
      <c r="SCX10" s="57"/>
      <c r="SCY10" s="57"/>
      <c r="SCZ10" s="57"/>
      <c r="SDA10" s="57"/>
      <c r="SDB10" s="57"/>
      <c r="SDC10" s="57"/>
      <c r="SDD10" s="57"/>
      <c r="SDE10" s="57"/>
      <c r="SDF10" s="57"/>
      <c r="SDG10" s="57"/>
      <c r="SDH10" s="57"/>
      <c r="SDI10" s="57"/>
      <c r="SDJ10" s="57"/>
      <c r="SDK10" s="57"/>
      <c r="SDL10" s="57"/>
      <c r="SDM10" s="57"/>
      <c r="SDN10" s="57"/>
      <c r="SDO10" s="57"/>
      <c r="SDP10" s="57"/>
      <c r="SDQ10" s="57"/>
      <c r="SDR10" s="57"/>
      <c r="SDS10" s="57"/>
      <c r="SDT10" s="57"/>
      <c r="SDU10" s="57"/>
      <c r="SDV10" s="57"/>
      <c r="SDW10" s="57"/>
      <c r="SDX10" s="57"/>
      <c r="SDY10" s="57"/>
      <c r="SDZ10" s="57"/>
      <c r="SEA10" s="57"/>
      <c r="SEB10" s="57"/>
      <c r="SEC10" s="57"/>
      <c r="SED10" s="57"/>
      <c r="SEE10" s="57"/>
      <c r="SEF10" s="57"/>
      <c r="SEG10" s="57"/>
      <c r="SEH10" s="57"/>
      <c r="SEI10" s="57"/>
      <c r="SEJ10" s="57"/>
      <c r="SEK10" s="57"/>
      <c r="SEL10" s="57"/>
      <c r="SEM10" s="57"/>
      <c r="SEN10" s="57"/>
      <c r="SEO10" s="57"/>
      <c r="SEP10" s="57"/>
      <c r="SEQ10" s="57"/>
      <c r="SER10" s="57"/>
      <c r="SES10" s="57"/>
      <c r="SET10" s="57"/>
      <c r="SEU10" s="57"/>
      <c r="SEV10" s="57"/>
      <c r="SEW10" s="57"/>
      <c r="SEX10" s="57"/>
      <c r="SEY10" s="57"/>
      <c r="SEZ10" s="57"/>
      <c r="SFA10" s="57"/>
      <c r="SFB10" s="57"/>
      <c r="SFC10" s="57"/>
      <c r="SFD10" s="57"/>
      <c r="SFE10" s="57"/>
      <c r="SFF10" s="57"/>
      <c r="SFG10" s="57"/>
      <c r="SFH10" s="57"/>
      <c r="SFI10" s="57"/>
      <c r="SFJ10" s="57"/>
      <c r="SFK10" s="57"/>
      <c r="SFL10" s="57"/>
      <c r="SFM10" s="57"/>
      <c r="SFN10" s="57"/>
      <c r="SFO10" s="57"/>
      <c r="SFP10" s="57"/>
      <c r="SFQ10" s="57"/>
      <c r="SFR10" s="57"/>
      <c r="SFS10" s="57"/>
      <c r="SFT10" s="57"/>
      <c r="SFU10" s="57"/>
      <c r="SFV10" s="57"/>
      <c r="SFW10" s="57"/>
      <c r="SFX10" s="57"/>
      <c r="SFY10" s="57"/>
      <c r="SFZ10" s="57"/>
      <c r="SGA10" s="57"/>
      <c r="SGB10" s="57"/>
      <c r="SGC10" s="57"/>
      <c r="SGD10" s="57"/>
      <c r="SGE10" s="57"/>
      <c r="SGF10" s="57"/>
      <c r="SGG10" s="57"/>
      <c r="SGH10" s="57"/>
      <c r="SGI10" s="57"/>
      <c r="SGJ10" s="57"/>
      <c r="SGK10" s="57"/>
      <c r="SGL10" s="57"/>
      <c r="SGM10" s="57"/>
      <c r="SGN10" s="57"/>
      <c r="SGO10" s="57"/>
      <c r="SGP10" s="57"/>
      <c r="SGQ10" s="57"/>
      <c r="SGR10" s="57"/>
      <c r="SGS10" s="57"/>
      <c r="SGT10" s="57"/>
      <c r="SGU10" s="57"/>
      <c r="SGV10" s="57"/>
      <c r="SGW10" s="57"/>
      <c r="SGX10" s="57"/>
      <c r="SGY10" s="57"/>
      <c r="SGZ10" s="57"/>
      <c r="SHA10" s="57"/>
      <c r="SHB10" s="57"/>
      <c r="SHC10" s="57"/>
      <c r="SHD10" s="57"/>
      <c r="SHE10" s="57"/>
      <c r="SHF10" s="57"/>
      <c r="SHG10" s="57"/>
      <c r="SHH10" s="57"/>
      <c r="SHI10" s="57"/>
      <c r="SHJ10" s="57"/>
      <c r="SHK10" s="57"/>
      <c r="SHL10" s="57"/>
      <c r="SHM10" s="57"/>
      <c r="SHN10" s="57"/>
      <c r="SHO10" s="57"/>
      <c r="SHP10" s="57"/>
      <c r="SHQ10" s="57"/>
      <c r="SHR10" s="57"/>
      <c r="SHS10" s="57"/>
      <c r="SHT10" s="57"/>
      <c r="SHU10" s="57"/>
      <c r="SHV10" s="57"/>
      <c r="SHW10" s="57"/>
      <c r="SHX10" s="57"/>
      <c r="SHY10" s="57"/>
      <c r="SHZ10" s="57"/>
      <c r="SIA10" s="57"/>
      <c r="SIB10" s="57"/>
      <c r="SIC10" s="57"/>
      <c r="SID10" s="57"/>
      <c r="SIE10" s="57"/>
      <c r="SIF10" s="57"/>
      <c r="SIG10" s="57"/>
      <c r="SIH10" s="57"/>
      <c r="SII10" s="57"/>
      <c r="SIJ10" s="57"/>
      <c r="SIK10" s="57"/>
      <c r="SIL10" s="57"/>
      <c r="SIM10" s="57"/>
      <c r="SIN10" s="57"/>
      <c r="SIO10" s="57"/>
      <c r="SIP10" s="57"/>
      <c r="SIQ10" s="57"/>
      <c r="SIR10" s="57"/>
      <c r="SIS10" s="57"/>
      <c r="SIT10" s="57"/>
      <c r="SIU10" s="57"/>
      <c r="SIV10" s="57"/>
      <c r="SIW10" s="57"/>
      <c r="SIX10" s="57"/>
      <c r="SIY10" s="57"/>
      <c r="SIZ10" s="57"/>
      <c r="SJA10" s="57"/>
      <c r="SJB10" s="57"/>
      <c r="SJC10" s="57"/>
      <c r="SJD10" s="57"/>
      <c r="SJE10" s="57"/>
      <c r="SJF10" s="57"/>
      <c r="SJG10" s="57"/>
      <c r="SJH10" s="57"/>
      <c r="SJI10" s="57"/>
      <c r="SJJ10" s="57"/>
      <c r="SJK10" s="57"/>
      <c r="SJL10" s="57"/>
      <c r="SJM10" s="57"/>
      <c r="SJN10" s="57"/>
      <c r="SJO10" s="57"/>
      <c r="SJP10" s="57"/>
      <c r="SJQ10" s="57"/>
      <c r="SJR10" s="57"/>
      <c r="SJS10" s="57"/>
      <c r="SJT10" s="57"/>
      <c r="SJU10" s="57"/>
      <c r="SJV10" s="57"/>
      <c r="SJW10" s="57"/>
      <c r="SJX10" s="57"/>
      <c r="SJY10" s="57"/>
      <c r="SJZ10" s="57"/>
      <c r="SKA10" s="57"/>
      <c r="SKB10" s="57"/>
      <c r="SKC10" s="57"/>
      <c r="SKD10" s="57"/>
      <c r="SKE10" s="57"/>
      <c r="SKF10" s="57"/>
      <c r="SKG10" s="57"/>
      <c r="SKH10" s="57"/>
      <c r="SKI10" s="57"/>
      <c r="SKJ10" s="57"/>
      <c r="SKK10" s="57"/>
      <c r="SKL10" s="57"/>
      <c r="SKM10" s="57"/>
      <c r="SKN10" s="57"/>
      <c r="SKO10" s="57"/>
      <c r="SKP10" s="57"/>
      <c r="SKQ10" s="57"/>
      <c r="SKR10" s="57"/>
      <c r="SKS10" s="57"/>
      <c r="SKT10" s="57"/>
      <c r="SKU10" s="57"/>
      <c r="SKV10" s="57"/>
      <c r="SKW10" s="57"/>
      <c r="SKX10" s="57"/>
      <c r="SKY10" s="57"/>
      <c r="SKZ10" s="57"/>
      <c r="SLA10" s="57"/>
      <c r="SLB10" s="57"/>
      <c r="SLC10" s="57"/>
      <c r="SLD10" s="57"/>
      <c r="SLE10" s="57"/>
      <c r="SLF10" s="57"/>
      <c r="SLG10" s="57"/>
      <c r="SLH10" s="57"/>
      <c r="SLI10" s="57"/>
      <c r="SLJ10" s="57"/>
      <c r="SLK10" s="57"/>
      <c r="SLL10" s="57"/>
      <c r="SLM10" s="57"/>
      <c r="SLN10" s="57"/>
      <c r="SLO10" s="57"/>
      <c r="SLP10" s="57"/>
      <c r="SLQ10" s="57"/>
      <c r="SLR10" s="57"/>
      <c r="SLS10" s="57"/>
      <c r="SLT10" s="57"/>
      <c r="SLU10" s="57"/>
      <c r="SLV10" s="57"/>
      <c r="SLW10" s="57"/>
      <c r="SLX10" s="57"/>
      <c r="SLY10" s="57"/>
      <c r="SLZ10" s="57"/>
      <c r="SMA10" s="57"/>
      <c r="SMB10" s="57"/>
      <c r="SMC10" s="57"/>
      <c r="SMD10" s="57"/>
      <c r="SME10" s="57"/>
      <c r="SMF10" s="57"/>
      <c r="SMG10" s="57"/>
      <c r="SMH10" s="57"/>
      <c r="SMI10" s="57"/>
      <c r="SMJ10" s="57"/>
      <c r="SMK10" s="57"/>
      <c r="SML10" s="57"/>
      <c r="SMM10" s="57"/>
      <c r="SMN10" s="57"/>
      <c r="SMO10" s="57"/>
      <c r="SMP10" s="57"/>
      <c r="SMQ10" s="57"/>
      <c r="SMR10" s="57"/>
      <c r="SMS10" s="57"/>
      <c r="SMT10" s="57"/>
      <c r="SMU10" s="57"/>
      <c r="SMV10" s="57"/>
      <c r="SMW10" s="57"/>
      <c r="SMX10" s="57"/>
      <c r="SMY10" s="57"/>
      <c r="SMZ10" s="57"/>
      <c r="SNA10" s="57"/>
      <c r="SNB10" s="57"/>
      <c r="SNC10" s="57"/>
      <c r="SND10" s="57"/>
      <c r="SNE10" s="57"/>
      <c r="SNF10" s="57"/>
      <c r="SNG10" s="57"/>
      <c r="SNH10" s="57"/>
      <c r="SNI10" s="57"/>
      <c r="SNJ10" s="57"/>
      <c r="SNK10" s="57"/>
      <c r="SNL10" s="57"/>
      <c r="SNM10" s="57"/>
      <c r="SNN10" s="57"/>
      <c r="SNO10" s="57"/>
      <c r="SNP10" s="57"/>
      <c r="SNQ10" s="57"/>
      <c r="SNR10" s="57"/>
      <c r="SNS10" s="57"/>
      <c r="SNT10" s="57"/>
      <c r="SNU10" s="57"/>
      <c r="SNV10" s="57"/>
      <c r="SNW10" s="57"/>
      <c r="SNX10" s="57"/>
      <c r="SNY10" s="57"/>
      <c r="SNZ10" s="57"/>
      <c r="SOA10" s="57"/>
      <c r="SOB10" s="57"/>
      <c r="SOC10" s="57"/>
      <c r="SOD10" s="57"/>
      <c r="SOE10" s="57"/>
      <c r="SOF10" s="57"/>
      <c r="SOG10" s="57"/>
      <c r="SOH10" s="57"/>
      <c r="SOI10" s="57"/>
      <c r="SOJ10" s="57"/>
      <c r="SOK10" s="57"/>
      <c r="SOL10" s="57"/>
      <c r="SOM10" s="57"/>
      <c r="SON10" s="57"/>
      <c r="SOO10" s="57"/>
      <c r="SOP10" s="57"/>
      <c r="SOQ10" s="57"/>
      <c r="SOR10" s="57"/>
      <c r="SOS10" s="57"/>
      <c r="SOT10" s="57"/>
      <c r="SOU10" s="57"/>
      <c r="SOV10" s="57"/>
      <c r="SOW10" s="57"/>
      <c r="SOX10" s="57"/>
      <c r="SOY10" s="57"/>
      <c r="SOZ10" s="57"/>
      <c r="SPA10" s="57"/>
      <c r="SPB10" s="57"/>
      <c r="SPC10" s="57"/>
      <c r="SPD10" s="57"/>
      <c r="SPE10" s="57"/>
      <c r="SPF10" s="57"/>
      <c r="SPG10" s="57"/>
      <c r="SPH10" s="57"/>
      <c r="SPI10" s="57"/>
      <c r="SPJ10" s="57"/>
      <c r="SPK10" s="57"/>
      <c r="SPL10" s="57"/>
      <c r="SPM10" s="57"/>
      <c r="SPN10" s="57"/>
      <c r="SPO10" s="57"/>
      <c r="SPP10" s="57"/>
      <c r="SPQ10" s="57"/>
      <c r="SPR10" s="57"/>
      <c r="SPS10" s="57"/>
      <c r="SPT10" s="57"/>
      <c r="SPU10" s="57"/>
      <c r="SPV10" s="57"/>
      <c r="SPW10" s="57"/>
      <c r="SPX10" s="57"/>
      <c r="SPY10" s="57"/>
      <c r="SPZ10" s="57"/>
      <c r="SQA10" s="57"/>
      <c r="SQB10" s="57"/>
      <c r="SQC10" s="57"/>
      <c r="SQD10" s="57"/>
      <c r="SQE10" s="57"/>
      <c r="SQF10" s="57"/>
      <c r="SQG10" s="57"/>
      <c r="SQH10" s="57"/>
      <c r="SQI10" s="57"/>
      <c r="SQJ10" s="57"/>
      <c r="SQK10" s="57"/>
      <c r="SQL10" s="57"/>
      <c r="SQM10" s="57"/>
      <c r="SQN10" s="57"/>
      <c r="SQO10" s="57"/>
      <c r="SQP10" s="57"/>
      <c r="SQQ10" s="57"/>
      <c r="SQR10" s="57"/>
      <c r="SQS10" s="57"/>
      <c r="SQT10" s="57"/>
      <c r="SQU10" s="57"/>
      <c r="SQV10" s="57"/>
      <c r="SQW10" s="57"/>
      <c r="SQX10" s="57"/>
      <c r="SQY10" s="57"/>
      <c r="SQZ10" s="57"/>
      <c r="SRA10" s="57"/>
      <c r="SRB10" s="57"/>
      <c r="SRC10" s="57"/>
      <c r="SRD10" s="57"/>
      <c r="SRE10" s="57"/>
      <c r="SRF10" s="57"/>
      <c r="SRG10" s="57"/>
      <c r="SRH10" s="57"/>
      <c r="SRI10" s="57"/>
      <c r="SRJ10" s="57"/>
      <c r="SRK10" s="57"/>
      <c r="SRL10" s="57"/>
      <c r="SRM10" s="57"/>
      <c r="SRN10" s="57"/>
      <c r="SRO10" s="57"/>
      <c r="SRP10" s="57"/>
      <c r="SRQ10" s="57"/>
      <c r="SRR10" s="57"/>
      <c r="SRS10" s="57"/>
      <c r="SRT10" s="57"/>
      <c r="SRU10" s="57"/>
      <c r="SRV10" s="57"/>
      <c r="SRW10" s="57"/>
      <c r="SRX10" s="57"/>
      <c r="SRY10" s="57"/>
      <c r="SRZ10" s="57"/>
      <c r="SSA10" s="57"/>
      <c r="SSB10" s="57"/>
      <c r="SSC10" s="57"/>
      <c r="SSD10" s="57"/>
      <c r="SSE10" s="57"/>
      <c r="SSF10" s="57"/>
      <c r="SSG10" s="57"/>
      <c r="SSH10" s="57"/>
      <c r="SSI10" s="57"/>
      <c r="SSJ10" s="57"/>
      <c r="SSK10" s="57"/>
      <c r="SSL10" s="57"/>
      <c r="SSM10" s="57"/>
      <c r="SSN10" s="57"/>
      <c r="SSO10" s="57"/>
      <c r="SSP10" s="57"/>
      <c r="SSQ10" s="57"/>
      <c r="SSR10" s="57"/>
      <c r="SSS10" s="57"/>
      <c r="SST10" s="57"/>
      <c r="SSU10" s="57"/>
      <c r="SSV10" s="57"/>
      <c r="SSW10" s="57"/>
      <c r="SSX10" s="57"/>
      <c r="SSY10" s="57"/>
      <c r="SSZ10" s="57"/>
      <c r="STA10" s="57"/>
      <c r="STB10" s="57"/>
      <c r="STC10" s="57"/>
      <c r="STD10" s="57"/>
      <c r="STE10" s="57"/>
      <c r="STF10" s="57"/>
      <c r="STG10" s="57"/>
      <c r="STH10" s="57"/>
      <c r="STI10" s="57"/>
      <c r="STJ10" s="57"/>
      <c r="STK10" s="57"/>
      <c r="STL10" s="57"/>
      <c r="STM10" s="57"/>
      <c r="STN10" s="57"/>
      <c r="STO10" s="57"/>
      <c r="STP10" s="57"/>
      <c r="STQ10" s="57"/>
      <c r="STR10" s="57"/>
      <c r="STS10" s="57"/>
      <c r="STT10" s="57"/>
      <c r="STU10" s="57"/>
      <c r="STV10" s="57"/>
      <c r="STW10" s="57"/>
      <c r="STX10" s="57"/>
      <c r="STY10" s="57"/>
      <c r="STZ10" s="57"/>
      <c r="SUA10" s="57"/>
      <c r="SUB10" s="57"/>
      <c r="SUC10" s="57"/>
      <c r="SUD10" s="57"/>
      <c r="SUE10" s="57"/>
      <c r="SUF10" s="57"/>
      <c r="SUG10" s="57"/>
      <c r="SUH10" s="57"/>
      <c r="SUI10" s="57"/>
      <c r="SUJ10" s="57"/>
      <c r="SUK10" s="57"/>
      <c r="SUL10" s="57"/>
      <c r="SUM10" s="57"/>
      <c r="SUN10" s="57"/>
      <c r="SUO10" s="57"/>
      <c r="SUP10" s="57"/>
      <c r="SUQ10" s="57"/>
      <c r="SUR10" s="57"/>
      <c r="SUS10" s="57"/>
      <c r="SUT10" s="57"/>
      <c r="SUU10" s="57"/>
      <c r="SUV10" s="57"/>
      <c r="SUW10" s="57"/>
      <c r="SUX10" s="57"/>
      <c r="SUY10" s="57"/>
      <c r="SUZ10" s="57"/>
      <c r="SVA10" s="57"/>
      <c r="SVB10" s="57"/>
      <c r="SVC10" s="57"/>
      <c r="SVD10" s="57"/>
      <c r="SVE10" s="57"/>
      <c r="SVF10" s="57"/>
      <c r="SVG10" s="57"/>
      <c r="SVH10" s="57"/>
      <c r="SVI10" s="57"/>
      <c r="SVJ10" s="57"/>
      <c r="SVK10" s="57"/>
      <c r="SVL10" s="57"/>
      <c r="SVM10" s="57"/>
      <c r="SVN10" s="57"/>
      <c r="SVO10" s="57"/>
      <c r="SVP10" s="57"/>
      <c r="SVQ10" s="57"/>
      <c r="SVR10" s="57"/>
      <c r="SVS10" s="57"/>
      <c r="SVT10" s="57"/>
      <c r="SVU10" s="57"/>
      <c r="SVV10" s="57"/>
      <c r="SVW10" s="57"/>
      <c r="SVX10" s="57"/>
      <c r="SVY10" s="57"/>
      <c r="SVZ10" s="57"/>
      <c r="SWA10" s="57"/>
      <c r="SWB10" s="57"/>
      <c r="SWC10" s="57"/>
      <c r="SWD10" s="57"/>
      <c r="SWE10" s="57"/>
      <c r="SWF10" s="57"/>
      <c r="SWG10" s="57"/>
      <c r="SWH10" s="57"/>
      <c r="SWI10" s="57"/>
      <c r="SWJ10" s="57"/>
      <c r="SWK10" s="57"/>
      <c r="SWL10" s="57"/>
      <c r="SWM10" s="57"/>
      <c r="SWN10" s="57"/>
      <c r="SWO10" s="57"/>
      <c r="SWP10" s="57"/>
      <c r="SWQ10" s="57"/>
      <c r="SWR10" s="57"/>
      <c r="SWS10" s="57"/>
      <c r="SWT10" s="57"/>
      <c r="SWU10" s="57"/>
      <c r="SWV10" s="57"/>
      <c r="SWW10" s="57"/>
      <c r="SWX10" s="57"/>
      <c r="SWY10" s="57"/>
      <c r="SWZ10" s="57"/>
      <c r="SXA10" s="57"/>
      <c r="SXB10" s="57"/>
      <c r="SXC10" s="57"/>
      <c r="SXD10" s="57"/>
      <c r="SXE10" s="57"/>
      <c r="SXF10" s="57"/>
      <c r="SXG10" s="57"/>
      <c r="SXH10" s="57"/>
      <c r="SXI10" s="57"/>
      <c r="SXJ10" s="57"/>
      <c r="SXK10" s="57"/>
      <c r="SXL10" s="57"/>
      <c r="SXM10" s="57"/>
      <c r="SXN10" s="57"/>
      <c r="SXO10" s="57"/>
      <c r="SXP10" s="57"/>
      <c r="SXQ10" s="57"/>
      <c r="SXR10" s="57"/>
      <c r="SXS10" s="57"/>
      <c r="SXT10" s="57"/>
      <c r="SXU10" s="57"/>
      <c r="SXV10" s="57"/>
      <c r="SXW10" s="57"/>
      <c r="SXX10" s="57"/>
      <c r="SXY10" s="57"/>
      <c r="SXZ10" s="57"/>
      <c r="SYA10" s="57"/>
      <c r="SYB10" s="57"/>
      <c r="SYC10" s="57"/>
      <c r="SYD10" s="57"/>
      <c r="SYE10" s="57"/>
      <c r="SYF10" s="57"/>
      <c r="SYG10" s="57"/>
      <c r="SYH10" s="57"/>
      <c r="SYI10" s="57"/>
      <c r="SYJ10" s="57"/>
      <c r="SYK10" s="57"/>
      <c r="SYL10" s="57"/>
      <c r="SYM10" s="57"/>
      <c r="SYN10" s="57"/>
      <c r="SYO10" s="57"/>
      <c r="SYP10" s="57"/>
      <c r="SYQ10" s="57"/>
      <c r="SYR10" s="57"/>
      <c r="SYS10" s="57"/>
      <c r="SYT10" s="57"/>
      <c r="SYU10" s="57"/>
      <c r="SYV10" s="57"/>
      <c r="SYW10" s="57"/>
      <c r="SYX10" s="57"/>
      <c r="SYY10" s="57"/>
      <c r="SYZ10" s="57"/>
      <c r="SZA10" s="57"/>
      <c r="SZB10" s="57"/>
      <c r="SZC10" s="57"/>
      <c r="SZD10" s="57"/>
      <c r="SZE10" s="57"/>
      <c r="SZF10" s="57"/>
      <c r="SZG10" s="57"/>
      <c r="SZH10" s="57"/>
      <c r="SZI10" s="57"/>
      <c r="SZJ10" s="57"/>
      <c r="SZK10" s="57"/>
      <c r="SZL10" s="57"/>
      <c r="SZM10" s="57"/>
      <c r="SZN10" s="57"/>
      <c r="SZO10" s="57"/>
      <c r="SZP10" s="57"/>
      <c r="SZQ10" s="57"/>
      <c r="SZR10" s="57"/>
      <c r="SZS10" s="57"/>
      <c r="SZT10" s="57"/>
      <c r="SZU10" s="57"/>
      <c r="SZV10" s="57"/>
      <c r="SZW10" s="57"/>
      <c r="SZX10" s="57"/>
      <c r="SZY10" s="57"/>
      <c r="SZZ10" s="57"/>
      <c r="TAA10" s="57"/>
      <c r="TAB10" s="57"/>
      <c r="TAC10" s="57"/>
      <c r="TAD10" s="57"/>
      <c r="TAE10" s="57"/>
      <c r="TAF10" s="57"/>
      <c r="TAG10" s="57"/>
      <c r="TAH10" s="57"/>
      <c r="TAI10" s="57"/>
      <c r="TAJ10" s="57"/>
      <c r="TAK10" s="57"/>
      <c r="TAL10" s="57"/>
      <c r="TAM10" s="57"/>
      <c r="TAN10" s="57"/>
      <c r="TAO10" s="57"/>
      <c r="TAP10" s="57"/>
      <c r="TAQ10" s="57"/>
      <c r="TAR10" s="57"/>
      <c r="TAS10" s="57"/>
      <c r="TAT10" s="57"/>
      <c r="TAU10" s="57"/>
      <c r="TAV10" s="57"/>
      <c r="TAW10" s="57"/>
      <c r="TAX10" s="57"/>
      <c r="TAY10" s="57"/>
      <c r="TAZ10" s="57"/>
      <c r="TBA10" s="57"/>
      <c r="TBB10" s="57"/>
      <c r="TBC10" s="57"/>
      <c r="TBD10" s="57"/>
      <c r="TBE10" s="57"/>
      <c r="TBF10" s="57"/>
      <c r="TBG10" s="57"/>
      <c r="TBH10" s="57"/>
      <c r="TBI10" s="57"/>
      <c r="TBJ10" s="57"/>
      <c r="TBK10" s="57"/>
      <c r="TBL10" s="57"/>
      <c r="TBM10" s="57"/>
      <c r="TBN10" s="57"/>
      <c r="TBO10" s="57"/>
      <c r="TBP10" s="57"/>
      <c r="TBQ10" s="57"/>
      <c r="TBR10" s="57"/>
      <c r="TBS10" s="57"/>
      <c r="TBT10" s="57"/>
      <c r="TBU10" s="57"/>
      <c r="TBV10" s="57"/>
      <c r="TBW10" s="57"/>
      <c r="TBX10" s="57"/>
      <c r="TBY10" s="57"/>
      <c r="TBZ10" s="57"/>
      <c r="TCA10" s="57"/>
      <c r="TCB10" s="57"/>
      <c r="TCC10" s="57"/>
      <c r="TCD10" s="57"/>
      <c r="TCE10" s="57"/>
      <c r="TCF10" s="57"/>
      <c r="TCG10" s="57"/>
      <c r="TCH10" s="57"/>
      <c r="TCI10" s="57"/>
      <c r="TCJ10" s="57"/>
      <c r="TCK10" s="57"/>
      <c r="TCL10" s="57"/>
      <c r="TCM10" s="57"/>
      <c r="TCN10" s="57"/>
      <c r="TCO10" s="57"/>
      <c r="TCP10" s="57"/>
      <c r="TCQ10" s="57"/>
      <c r="TCR10" s="57"/>
      <c r="TCS10" s="57"/>
      <c r="TCT10" s="57"/>
      <c r="TCU10" s="57"/>
      <c r="TCV10" s="57"/>
      <c r="TCW10" s="57"/>
      <c r="TCX10" s="57"/>
      <c r="TCY10" s="57"/>
      <c r="TCZ10" s="57"/>
      <c r="TDA10" s="57"/>
      <c r="TDB10" s="57"/>
      <c r="TDC10" s="57"/>
      <c r="TDD10" s="57"/>
      <c r="TDE10" s="57"/>
      <c r="TDF10" s="57"/>
      <c r="TDG10" s="57"/>
      <c r="TDH10" s="57"/>
      <c r="TDI10" s="57"/>
      <c r="TDJ10" s="57"/>
      <c r="TDK10" s="57"/>
      <c r="TDL10" s="57"/>
      <c r="TDM10" s="57"/>
      <c r="TDN10" s="57"/>
      <c r="TDO10" s="57"/>
      <c r="TDP10" s="57"/>
      <c r="TDQ10" s="57"/>
      <c r="TDR10" s="57"/>
      <c r="TDS10" s="57"/>
      <c r="TDT10" s="57"/>
      <c r="TDU10" s="57"/>
      <c r="TDV10" s="57"/>
      <c r="TDW10" s="57"/>
      <c r="TDX10" s="57"/>
      <c r="TDY10" s="57"/>
      <c r="TDZ10" s="57"/>
      <c r="TEA10" s="57"/>
      <c r="TEB10" s="57"/>
      <c r="TEC10" s="57"/>
      <c r="TED10" s="57"/>
      <c r="TEE10" s="57"/>
      <c r="TEF10" s="57"/>
      <c r="TEG10" s="57"/>
      <c r="TEH10" s="57"/>
      <c r="TEI10" s="57"/>
      <c r="TEJ10" s="57"/>
      <c r="TEK10" s="57"/>
      <c r="TEL10" s="57"/>
      <c r="TEM10" s="57"/>
      <c r="TEN10" s="57"/>
      <c r="TEO10" s="57"/>
      <c r="TEP10" s="57"/>
      <c r="TEQ10" s="57"/>
      <c r="TER10" s="57"/>
      <c r="TES10" s="57"/>
      <c r="TET10" s="57"/>
      <c r="TEU10" s="57"/>
      <c r="TEV10" s="57"/>
      <c r="TEW10" s="57"/>
      <c r="TEX10" s="57"/>
      <c r="TEY10" s="57"/>
      <c r="TEZ10" s="57"/>
      <c r="TFA10" s="57"/>
      <c r="TFB10" s="57"/>
      <c r="TFC10" s="57"/>
      <c r="TFD10" s="57"/>
      <c r="TFE10" s="57"/>
      <c r="TFF10" s="57"/>
      <c r="TFG10" s="57"/>
      <c r="TFH10" s="57"/>
      <c r="TFI10" s="57"/>
    </row>
    <row r="11" spans="1:13685" ht="180.75" customHeight="1" x14ac:dyDescent="0.35">
      <c r="A11" s="52" t="s">
        <v>117</v>
      </c>
      <c r="B11" s="37" t="s">
        <v>186</v>
      </c>
      <c r="C11" s="37" t="s">
        <v>54</v>
      </c>
      <c r="D11" s="37" t="s">
        <v>182</v>
      </c>
      <c r="E11" s="47" t="s">
        <v>93</v>
      </c>
      <c r="F11" s="37" t="s">
        <v>183</v>
      </c>
      <c r="G11" s="55">
        <v>0</v>
      </c>
      <c r="H11" s="48" t="s">
        <v>75</v>
      </c>
      <c r="I11" s="49" t="s">
        <v>123</v>
      </c>
      <c r="J11" s="55" t="s">
        <v>188</v>
      </c>
      <c r="K11" s="53"/>
      <c r="L11" s="70"/>
      <c r="M11" s="70"/>
      <c r="N11" s="70"/>
      <c r="O11" s="70"/>
      <c r="P11" s="70"/>
      <c r="Q11" s="70"/>
    </row>
    <row r="12" spans="1:13685" ht="87.5" x14ac:dyDescent="0.35">
      <c r="A12" s="46" t="s">
        <v>118</v>
      </c>
      <c r="B12" s="47" t="s">
        <v>55</v>
      </c>
      <c r="C12" s="37" t="s">
        <v>47</v>
      </c>
      <c r="D12" s="47"/>
      <c r="E12" s="47" t="s">
        <v>94</v>
      </c>
      <c r="F12" s="37" t="s">
        <v>183</v>
      </c>
      <c r="G12" s="59">
        <v>0</v>
      </c>
      <c r="H12" s="48" t="s">
        <v>75</v>
      </c>
      <c r="I12" s="49" t="s">
        <v>123</v>
      </c>
      <c r="J12" s="55" t="s">
        <v>188</v>
      </c>
      <c r="K12" s="50"/>
      <c r="L12" s="70"/>
      <c r="M12" s="70"/>
      <c r="N12" s="70"/>
      <c r="O12" s="70"/>
      <c r="P12" s="70"/>
      <c r="Q12" s="70"/>
    </row>
    <row r="13" spans="1:13685" ht="87.5" x14ac:dyDescent="0.35">
      <c r="A13" s="52" t="s">
        <v>307</v>
      </c>
      <c r="B13" s="37" t="s">
        <v>56</v>
      </c>
      <c r="C13" s="72" t="s">
        <v>308</v>
      </c>
      <c r="D13" s="37" t="s">
        <v>57</v>
      </c>
      <c r="E13" s="37" t="s">
        <v>95</v>
      </c>
      <c r="F13" s="60" t="s">
        <v>185</v>
      </c>
      <c r="G13" s="61">
        <v>0</v>
      </c>
      <c r="H13" s="62" t="s">
        <v>75</v>
      </c>
      <c r="I13" s="63" t="s">
        <v>123</v>
      </c>
      <c r="J13" s="61" t="s">
        <v>188</v>
      </c>
      <c r="K13" s="53"/>
      <c r="L13" s="70"/>
      <c r="M13" s="70"/>
      <c r="N13" s="70"/>
      <c r="O13" s="70"/>
      <c r="P13" s="70"/>
      <c r="Q13" s="70"/>
    </row>
    <row r="14" spans="1:13685" ht="100" x14ac:dyDescent="0.35">
      <c r="A14" s="52" t="s">
        <v>119</v>
      </c>
      <c r="B14" s="37"/>
      <c r="C14" s="37" t="s">
        <v>50</v>
      </c>
      <c r="D14" s="37" t="s">
        <v>51</v>
      </c>
      <c r="E14" s="37" t="s">
        <v>58</v>
      </c>
      <c r="F14" s="37" t="s">
        <v>184</v>
      </c>
      <c r="G14" s="49" t="s">
        <v>75</v>
      </c>
      <c r="H14" s="55">
        <v>0</v>
      </c>
      <c r="I14" s="55"/>
      <c r="J14" s="55"/>
      <c r="K14" s="53"/>
      <c r="L14" s="70"/>
      <c r="M14" s="70"/>
      <c r="N14" s="70"/>
      <c r="O14" s="70"/>
      <c r="P14" s="70"/>
      <c r="Q14" s="70"/>
    </row>
    <row r="15" spans="1:13685" ht="15.5" x14ac:dyDescent="0.35">
      <c r="A15" s="130" t="s">
        <v>59</v>
      </c>
      <c r="B15" s="130"/>
      <c r="C15" s="130"/>
      <c r="D15" s="130"/>
      <c r="E15" s="130"/>
      <c r="F15" s="130"/>
      <c r="G15" s="130"/>
      <c r="H15" s="130"/>
      <c r="I15" s="130"/>
      <c r="J15" s="130"/>
      <c r="K15" s="64"/>
      <c r="L15" s="64"/>
      <c r="M15" s="64"/>
      <c r="N15" s="64"/>
      <c r="O15" s="64"/>
      <c r="P15" s="64"/>
      <c r="Q15" s="64"/>
    </row>
    <row r="16" spans="1:13685" ht="110.25" customHeight="1" x14ac:dyDescent="0.35">
      <c r="A16" s="64" t="s">
        <v>120</v>
      </c>
      <c r="B16" s="37"/>
      <c r="C16" s="37" t="s">
        <v>60</v>
      </c>
      <c r="D16" s="37" t="s">
        <v>205</v>
      </c>
      <c r="E16" s="37" t="s">
        <v>61</v>
      </c>
      <c r="F16" s="37" t="s">
        <v>187</v>
      </c>
      <c r="G16" s="55">
        <v>0</v>
      </c>
      <c r="H16" s="55">
        <v>0</v>
      </c>
      <c r="I16" s="49" t="s">
        <v>123</v>
      </c>
      <c r="J16" s="55" t="s">
        <v>125</v>
      </c>
      <c r="K16" s="53"/>
      <c r="L16" s="70"/>
      <c r="M16" s="70"/>
      <c r="N16" s="70"/>
      <c r="O16" s="70"/>
      <c r="P16" s="70"/>
      <c r="Q16" s="70"/>
    </row>
    <row r="17" spans="1:13685" ht="50" x14ac:dyDescent="0.35">
      <c r="A17" s="64" t="s">
        <v>121</v>
      </c>
      <c r="B17" s="53"/>
      <c r="C17" s="53" t="s">
        <v>62</v>
      </c>
      <c r="D17" s="65" t="s">
        <v>196</v>
      </c>
      <c r="E17" s="84" t="s">
        <v>195</v>
      </c>
      <c r="F17" s="65" t="s">
        <v>204</v>
      </c>
      <c r="G17" s="66"/>
      <c r="H17" s="66"/>
      <c r="I17" s="66"/>
      <c r="J17" s="66"/>
      <c r="K17" s="53"/>
      <c r="L17" s="85"/>
      <c r="M17" s="85"/>
      <c r="N17" s="85"/>
      <c r="O17" s="85"/>
      <c r="P17" s="85"/>
      <c r="Q17" s="85"/>
    </row>
    <row r="18" spans="1:13685" ht="15.75" customHeight="1" x14ac:dyDescent="0.35">
      <c r="A18" s="129" t="s">
        <v>273</v>
      </c>
      <c r="B18" s="129"/>
      <c r="C18" s="129"/>
      <c r="D18" s="129"/>
      <c r="E18" s="129"/>
      <c r="F18" s="129"/>
      <c r="G18" s="129"/>
      <c r="H18" s="129"/>
      <c r="I18" s="129"/>
      <c r="J18" s="129"/>
      <c r="K18" s="64"/>
      <c r="L18" s="64"/>
      <c r="M18" s="64"/>
      <c r="N18" s="64"/>
      <c r="O18" s="64"/>
      <c r="P18" s="64"/>
      <c r="Q18" s="6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4"/>
      <c r="NI18" s="44"/>
      <c r="NJ18" s="44"/>
      <c r="NK18" s="44"/>
      <c r="NL18" s="44"/>
      <c r="NM18" s="44"/>
      <c r="NN18" s="44"/>
      <c r="NO18" s="44"/>
      <c r="NP18" s="44"/>
      <c r="NQ18" s="44"/>
      <c r="NR18" s="44"/>
      <c r="NS18" s="44"/>
      <c r="NT18" s="44"/>
      <c r="NU18" s="44"/>
      <c r="NV18" s="44"/>
      <c r="NW18" s="44"/>
      <c r="NX18" s="44"/>
      <c r="NY18" s="44"/>
      <c r="NZ18" s="44"/>
      <c r="OA18" s="44"/>
      <c r="OB18" s="44"/>
      <c r="OC18" s="44"/>
      <c r="OD18" s="44"/>
      <c r="OE18" s="44"/>
      <c r="OF18" s="44"/>
      <c r="OG18" s="44"/>
      <c r="OH18" s="44"/>
      <c r="OI18" s="44"/>
      <c r="OJ18" s="44"/>
      <c r="OK18" s="44"/>
      <c r="OL18" s="44"/>
      <c r="OM18" s="44"/>
      <c r="ON18" s="44"/>
      <c r="OO18" s="44"/>
      <c r="OP18" s="44"/>
      <c r="OQ18" s="44"/>
      <c r="OR18" s="44"/>
      <c r="OS18" s="44"/>
      <c r="OT18" s="44"/>
      <c r="OU18" s="44"/>
      <c r="OV18" s="44"/>
      <c r="OW18" s="44"/>
      <c r="OX18" s="44"/>
      <c r="OY18" s="44"/>
      <c r="OZ18" s="44"/>
      <c r="PA18" s="44"/>
      <c r="PB18" s="44"/>
      <c r="PC18" s="44"/>
      <c r="PD18" s="44"/>
      <c r="PE18" s="44"/>
      <c r="PF18" s="44"/>
      <c r="PG18" s="44"/>
      <c r="PH18" s="44"/>
      <c r="PI18" s="44"/>
      <c r="PJ18" s="44"/>
      <c r="PK18" s="44"/>
      <c r="PL18" s="44"/>
      <c r="PM18" s="44"/>
      <c r="PN18" s="44"/>
      <c r="PO18" s="44"/>
      <c r="PP18" s="44"/>
      <c r="PQ18" s="44"/>
      <c r="PR18" s="44"/>
      <c r="PS18" s="44"/>
      <c r="PT18" s="44"/>
      <c r="PU18" s="44"/>
      <c r="PV18" s="44"/>
      <c r="PW18" s="44"/>
      <c r="PX18" s="44"/>
      <c r="PY18" s="44"/>
      <c r="PZ18" s="44"/>
      <c r="QA18" s="44"/>
      <c r="QB18" s="44"/>
      <c r="QC18" s="44"/>
      <c r="QD18" s="44"/>
      <c r="QE18" s="44"/>
      <c r="QF18" s="44"/>
      <c r="QG18" s="44"/>
      <c r="QH18" s="44"/>
      <c r="QI18" s="44"/>
      <c r="QJ18" s="44"/>
      <c r="QK18" s="44"/>
      <c r="QL18" s="44"/>
      <c r="QM18" s="44"/>
      <c r="QN18" s="44"/>
      <c r="QO18" s="44"/>
      <c r="QP18" s="44"/>
      <c r="QQ18" s="44"/>
      <c r="QR18" s="44"/>
      <c r="QS18" s="44"/>
      <c r="QT18" s="44"/>
      <c r="QU18" s="44"/>
      <c r="QV18" s="44"/>
      <c r="QW18" s="44"/>
      <c r="QX18" s="44"/>
      <c r="QY18" s="44"/>
      <c r="QZ18" s="44"/>
      <c r="RA18" s="44"/>
      <c r="RB18" s="44"/>
      <c r="RC18" s="44"/>
      <c r="RD18" s="44"/>
      <c r="RE18" s="44"/>
      <c r="RF18" s="44"/>
      <c r="RG18" s="44"/>
      <c r="RH18" s="44"/>
      <c r="RI18" s="44"/>
      <c r="RJ18" s="44"/>
      <c r="RK18" s="44"/>
      <c r="RL18" s="44"/>
      <c r="RM18" s="44"/>
      <c r="RN18" s="44"/>
      <c r="RO18" s="44"/>
      <c r="RP18" s="44"/>
      <c r="RQ18" s="44"/>
      <c r="RR18" s="44"/>
      <c r="RS18" s="44"/>
      <c r="RT18" s="44"/>
      <c r="RU18" s="44"/>
      <c r="RV18" s="44"/>
      <c r="RW18" s="44"/>
      <c r="RX18" s="44"/>
      <c r="RY18" s="44"/>
      <c r="RZ18" s="44"/>
      <c r="SA18" s="44"/>
      <c r="SB18" s="44"/>
      <c r="SC18" s="44"/>
      <c r="SD18" s="44"/>
      <c r="SE18" s="44"/>
      <c r="SF18" s="44"/>
      <c r="SG18" s="44"/>
      <c r="SH18" s="44"/>
      <c r="SI18" s="44"/>
      <c r="SJ18" s="44"/>
      <c r="SK18" s="44"/>
      <c r="SL18" s="44"/>
      <c r="SM18" s="44"/>
      <c r="SN18" s="44"/>
      <c r="SO18" s="44"/>
      <c r="SP18" s="44"/>
      <c r="SQ18" s="44"/>
      <c r="SR18" s="44"/>
      <c r="SS18" s="44"/>
      <c r="ST18" s="44"/>
      <c r="SU18" s="44"/>
      <c r="SV18" s="44"/>
      <c r="SW18" s="44"/>
      <c r="SX18" s="44"/>
      <c r="SY18" s="44"/>
      <c r="SZ18" s="44"/>
      <c r="TA18" s="44"/>
      <c r="TB18" s="44"/>
      <c r="TC18" s="44"/>
      <c r="TD18" s="44"/>
      <c r="TE18" s="44"/>
      <c r="TF18" s="44"/>
      <c r="TG18" s="44"/>
      <c r="TH18" s="44"/>
      <c r="TI18" s="44"/>
      <c r="TJ18" s="44"/>
      <c r="TK18" s="44"/>
      <c r="TL18" s="44"/>
      <c r="TM18" s="44"/>
      <c r="TN18" s="44"/>
      <c r="TO18" s="44"/>
      <c r="TP18" s="44"/>
      <c r="TQ18" s="44"/>
      <c r="TR18" s="44"/>
      <c r="TS18" s="44"/>
      <c r="TT18" s="44"/>
      <c r="TU18" s="44"/>
      <c r="TV18" s="44"/>
      <c r="TW18" s="44"/>
      <c r="TX18" s="44"/>
      <c r="TY18" s="44"/>
      <c r="TZ18" s="44"/>
      <c r="UA18" s="44"/>
      <c r="UB18" s="44"/>
      <c r="UC18" s="44"/>
      <c r="UD18" s="44"/>
      <c r="UE18" s="44"/>
      <c r="UF18" s="44"/>
      <c r="UG18" s="44"/>
      <c r="UH18" s="44"/>
      <c r="UI18" s="44"/>
      <c r="UJ18" s="44"/>
      <c r="UK18" s="44"/>
      <c r="UL18" s="44"/>
      <c r="UM18" s="44"/>
      <c r="UN18" s="44"/>
      <c r="UO18" s="44"/>
      <c r="UP18" s="44"/>
      <c r="UQ18" s="44"/>
      <c r="UR18" s="44"/>
      <c r="US18" s="44"/>
      <c r="UT18" s="44"/>
      <c r="UU18" s="44"/>
      <c r="UV18" s="44"/>
      <c r="UW18" s="44"/>
      <c r="UX18" s="44"/>
      <c r="UY18" s="44"/>
      <c r="UZ18" s="44"/>
      <c r="VA18" s="44"/>
      <c r="VB18" s="44"/>
      <c r="VC18" s="44"/>
      <c r="VD18" s="44"/>
      <c r="VE18" s="44"/>
      <c r="VF18" s="44"/>
      <c r="VG18" s="44"/>
      <c r="VH18" s="44"/>
      <c r="VI18" s="44"/>
      <c r="VJ18" s="44"/>
      <c r="VK18" s="44"/>
      <c r="VL18" s="44"/>
      <c r="VM18" s="44"/>
      <c r="VN18" s="44"/>
      <c r="VO18" s="44"/>
      <c r="VP18" s="44"/>
      <c r="VQ18" s="44"/>
      <c r="VR18" s="44"/>
      <c r="VS18" s="44"/>
      <c r="VT18" s="44"/>
      <c r="VU18" s="44"/>
      <c r="VV18" s="44"/>
      <c r="VW18" s="44"/>
      <c r="VX18" s="44"/>
      <c r="VY18" s="44"/>
      <c r="VZ18" s="44"/>
      <c r="WA18" s="44"/>
      <c r="WB18" s="44"/>
      <c r="WC18" s="44"/>
      <c r="WD18" s="44"/>
      <c r="WE18" s="44"/>
      <c r="WF18" s="44"/>
      <c r="WG18" s="44"/>
      <c r="WH18" s="44"/>
      <c r="WI18" s="44"/>
      <c r="WJ18" s="44"/>
      <c r="WK18" s="44"/>
      <c r="WL18" s="44"/>
      <c r="WM18" s="44"/>
      <c r="WN18" s="44"/>
      <c r="WO18" s="44"/>
      <c r="WP18" s="44"/>
      <c r="WQ18" s="44"/>
      <c r="WR18" s="44"/>
      <c r="WS18" s="44"/>
      <c r="WT18" s="44"/>
      <c r="WU18" s="44"/>
      <c r="WV18" s="44"/>
      <c r="WW18" s="44"/>
      <c r="WX18" s="44"/>
      <c r="WY18" s="44"/>
      <c r="WZ18" s="44"/>
      <c r="XA18" s="44"/>
      <c r="XB18" s="44"/>
      <c r="XC18" s="44"/>
      <c r="XD18" s="44"/>
      <c r="XE18" s="44"/>
      <c r="XF18" s="44"/>
      <c r="XG18" s="44"/>
      <c r="XH18" s="44"/>
      <c r="XI18" s="44"/>
      <c r="XJ18" s="44"/>
      <c r="XK18" s="44"/>
      <c r="XL18" s="44"/>
      <c r="XM18" s="44"/>
      <c r="XN18" s="44"/>
      <c r="XO18" s="44"/>
      <c r="XP18" s="44"/>
      <c r="XQ18" s="44"/>
      <c r="XR18" s="44"/>
      <c r="XS18" s="44"/>
      <c r="XT18" s="44"/>
      <c r="XU18" s="44"/>
      <c r="XV18" s="44"/>
      <c r="XW18" s="44"/>
      <c r="XX18" s="44"/>
      <c r="XY18" s="44"/>
      <c r="XZ18" s="44"/>
      <c r="YA18" s="44"/>
      <c r="YB18" s="44"/>
      <c r="YC18" s="44"/>
      <c r="YD18" s="44"/>
      <c r="YE18" s="44"/>
      <c r="YF18" s="44"/>
      <c r="YG18" s="44"/>
      <c r="YH18" s="44"/>
      <c r="YI18" s="44"/>
      <c r="YJ18" s="44"/>
      <c r="YK18" s="44"/>
      <c r="YL18" s="44"/>
      <c r="YM18" s="44"/>
      <c r="YN18" s="44"/>
      <c r="YO18" s="44"/>
      <c r="YP18" s="44"/>
      <c r="YQ18" s="44"/>
      <c r="YR18" s="44"/>
      <c r="YS18" s="44"/>
      <c r="YT18" s="44"/>
      <c r="YU18" s="44"/>
      <c r="YV18" s="44"/>
      <c r="YW18" s="44"/>
      <c r="YX18" s="44"/>
      <c r="YY18" s="44"/>
      <c r="YZ18" s="44"/>
      <c r="ZA18" s="44"/>
      <c r="ZB18" s="44"/>
      <c r="ZC18" s="44"/>
      <c r="ZD18" s="44"/>
      <c r="ZE18" s="44"/>
      <c r="ZF18" s="44"/>
      <c r="ZG18" s="44"/>
      <c r="ZH18" s="44"/>
      <c r="ZI18" s="44"/>
      <c r="ZJ18" s="44"/>
      <c r="ZK18" s="44"/>
      <c r="ZL18" s="44"/>
      <c r="ZM18" s="44"/>
      <c r="ZN18" s="44"/>
      <c r="ZO18" s="44"/>
      <c r="ZP18" s="44"/>
      <c r="ZQ18" s="44"/>
      <c r="ZR18" s="44"/>
      <c r="ZS18" s="44"/>
      <c r="ZT18" s="44"/>
      <c r="ZU18" s="44"/>
      <c r="ZV18" s="44"/>
      <c r="ZW18" s="44"/>
      <c r="ZX18" s="44"/>
      <c r="ZY18" s="44"/>
      <c r="ZZ18" s="44"/>
      <c r="AAA18" s="44"/>
      <c r="AAB18" s="44"/>
      <c r="AAC18" s="44"/>
      <c r="AAD18" s="44"/>
      <c r="AAE18" s="44"/>
      <c r="AAF18" s="44"/>
      <c r="AAG18" s="44"/>
      <c r="AAH18" s="44"/>
      <c r="AAI18" s="44"/>
      <c r="AAJ18" s="44"/>
      <c r="AAK18" s="44"/>
      <c r="AAL18" s="44"/>
      <c r="AAM18" s="44"/>
      <c r="AAN18" s="44"/>
      <c r="AAO18" s="44"/>
      <c r="AAP18" s="44"/>
      <c r="AAQ18" s="44"/>
      <c r="AAR18" s="44"/>
      <c r="AAS18" s="44"/>
      <c r="AAT18" s="44"/>
      <c r="AAU18" s="44"/>
      <c r="AAV18" s="44"/>
      <c r="AAW18" s="44"/>
      <c r="AAX18" s="44"/>
      <c r="AAY18" s="44"/>
      <c r="AAZ18" s="44"/>
      <c r="ABA18" s="44"/>
      <c r="ABB18" s="44"/>
      <c r="ABC18" s="44"/>
      <c r="ABD18" s="44"/>
      <c r="ABE18" s="44"/>
      <c r="ABF18" s="44"/>
      <c r="ABG18" s="44"/>
      <c r="ABH18" s="44"/>
      <c r="ABI18" s="44"/>
      <c r="ABJ18" s="44"/>
      <c r="ABK18" s="44"/>
      <c r="ABL18" s="44"/>
      <c r="ABM18" s="44"/>
      <c r="ABN18" s="44"/>
      <c r="ABO18" s="44"/>
      <c r="ABP18" s="44"/>
      <c r="ABQ18" s="44"/>
      <c r="ABR18" s="44"/>
      <c r="ABS18" s="44"/>
      <c r="ABT18" s="44"/>
      <c r="ABU18" s="44"/>
      <c r="ABV18" s="44"/>
      <c r="ABW18" s="44"/>
      <c r="ABX18" s="44"/>
      <c r="ABY18" s="44"/>
      <c r="ABZ18" s="44"/>
      <c r="ACA18" s="44"/>
      <c r="ACB18" s="44"/>
      <c r="ACC18" s="44"/>
      <c r="ACD18" s="44"/>
      <c r="ACE18" s="44"/>
      <c r="ACF18" s="44"/>
      <c r="ACG18" s="44"/>
      <c r="ACH18" s="44"/>
      <c r="ACI18" s="44"/>
      <c r="ACJ18" s="44"/>
      <c r="ACK18" s="44"/>
      <c r="ACL18" s="44"/>
      <c r="ACM18" s="44"/>
      <c r="ACN18" s="44"/>
      <c r="ACO18" s="44"/>
      <c r="ACP18" s="44"/>
      <c r="ACQ18" s="44"/>
      <c r="ACR18" s="44"/>
      <c r="ACS18" s="44"/>
      <c r="ACT18" s="44"/>
      <c r="ACU18" s="44"/>
      <c r="ACV18" s="44"/>
      <c r="ACW18" s="44"/>
      <c r="ACX18" s="44"/>
      <c r="ACY18" s="44"/>
      <c r="ACZ18" s="44"/>
      <c r="ADA18" s="44"/>
      <c r="ADB18" s="44"/>
      <c r="ADC18" s="44"/>
      <c r="ADD18" s="44"/>
      <c r="ADE18" s="44"/>
      <c r="ADF18" s="44"/>
      <c r="ADG18" s="44"/>
      <c r="ADH18" s="44"/>
      <c r="ADI18" s="44"/>
      <c r="ADJ18" s="44"/>
      <c r="ADK18" s="44"/>
      <c r="ADL18" s="44"/>
      <c r="ADM18" s="44"/>
      <c r="ADN18" s="44"/>
      <c r="ADO18" s="44"/>
      <c r="ADP18" s="44"/>
      <c r="ADQ18" s="44"/>
      <c r="ADR18" s="44"/>
      <c r="ADS18" s="44"/>
      <c r="ADT18" s="44"/>
      <c r="ADU18" s="44"/>
      <c r="ADV18" s="44"/>
      <c r="ADW18" s="44"/>
      <c r="ADX18" s="44"/>
      <c r="ADY18" s="44"/>
      <c r="ADZ18" s="44"/>
      <c r="AEA18" s="44"/>
      <c r="AEB18" s="44"/>
      <c r="AEC18" s="44"/>
      <c r="AED18" s="44"/>
      <c r="AEE18" s="44"/>
      <c r="AEF18" s="44"/>
      <c r="AEG18" s="44"/>
      <c r="AEH18" s="44"/>
      <c r="AEI18" s="44"/>
      <c r="AEJ18" s="44"/>
      <c r="AEK18" s="44"/>
      <c r="AEL18" s="44"/>
      <c r="AEM18" s="44"/>
      <c r="AEN18" s="44"/>
      <c r="AEO18" s="44"/>
      <c r="AEP18" s="44"/>
      <c r="AEQ18" s="44"/>
      <c r="AER18" s="44"/>
      <c r="AES18" s="44"/>
      <c r="AET18" s="44"/>
      <c r="AEU18" s="44"/>
      <c r="AEV18" s="44"/>
      <c r="AEW18" s="44"/>
      <c r="AEX18" s="44"/>
      <c r="AEY18" s="44"/>
      <c r="AEZ18" s="44"/>
      <c r="AFA18" s="44"/>
      <c r="AFB18" s="44"/>
      <c r="AFC18" s="44"/>
      <c r="AFD18" s="44"/>
      <c r="AFE18" s="44"/>
      <c r="AFF18" s="44"/>
      <c r="AFG18" s="44"/>
      <c r="AFH18" s="44"/>
      <c r="AFI18" s="44"/>
      <c r="AFJ18" s="44"/>
      <c r="AFK18" s="44"/>
      <c r="AFL18" s="44"/>
      <c r="AFM18" s="44"/>
      <c r="AFN18" s="44"/>
      <c r="AFO18" s="44"/>
      <c r="AFP18" s="44"/>
      <c r="AFQ18" s="44"/>
      <c r="AFR18" s="44"/>
      <c r="AFS18" s="44"/>
      <c r="AFT18" s="44"/>
      <c r="AFU18" s="44"/>
      <c r="AFV18" s="44"/>
      <c r="AFW18" s="44"/>
      <c r="AFX18" s="44"/>
      <c r="AFY18" s="44"/>
      <c r="AFZ18" s="44"/>
      <c r="AGA18" s="44"/>
      <c r="AGB18" s="44"/>
      <c r="AGC18" s="44"/>
      <c r="AGD18" s="44"/>
      <c r="AGE18" s="44"/>
      <c r="AGF18" s="44"/>
      <c r="AGG18" s="44"/>
      <c r="AGH18" s="44"/>
      <c r="AGI18" s="44"/>
      <c r="AGJ18" s="44"/>
      <c r="AGK18" s="44"/>
      <c r="AGL18" s="44"/>
      <c r="AGM18" s="44"/>
      <c r="AGN18" s="44"/>
      <c r="AGO18" s="44"/>
      <c r="AGP18" s="44"/>
      <c r="AGQ18" s="44"/>
      <c r="AGR18" s="44"/>
      <c r="AGS18" s="44"/>
      <c r="AGT18" s="44"/>
      <c r="AGU18" s="44"/>
      <c r="AGV18" s="44"/>
      <c r="AGW18" s="44"/>
      <c r="AGX18" s="44"/>
      <c r="AGY18" s="44"/>
      <c r="AGZ18" s="44"/>
      <c r="AHA18" s="44"/>
      <c r="AHB18" s="44"/>
      <c r="AHC18" s="44"/>
      <c r="AHD18" s="44"/>
      <c r="AHE18" s="44"/>
      <c r="AHF18" s="44"/>
      <c r="AHG18" s="44"/>
      <c r="AHH18" s="44"/>
      <c r="AHI18" s="44"/>
      <c r="AHJ18" s="44"/>
      <c r="AHK18" s="44"/>
      <c r="AHL18" s="44"/>
      <c r="AHM18" s="44"/>
      <c r="AHN18" s="44"/>
      <c r="AHO18" s="44"/>
      <c r="AHP18" s="44"/>
      <c r="AHQ18" s="44"/>
      <c r="AHR18" s="44"/>
      <c r="AHS18" s="44"/>
      <c r="AHT18" s="44"/>
      <c r="AHU18" s="44"/>
      <c r="AHV18" s="44"/>
      <c r="AHW18" s="44"/>
      <c r="AHX18" s="44"/>
      <c r="AHY18" s="44"/>
      <c r="AHZ18" s="44"/>
      <c r="AIA18" s="44"/>
      <c r="AIB18" s="44"/>
      <c r="AIC18" s="44"/>
      <c r="AID18" s="44"/>
      <c r="AIE18" s="44"/>
      <c r="AIF18" s="44"/>
      <c r="AIG18" s="44"/>
      <c r="AIH18" s="44"/>
      <c r="AII18" s="44"/>
      <c r="AIJ18" s="44"/>
      <c r="AIK18" s="44"/>
      <c r="AIL18" s="44"/>
      <c r="AIM18" s="44"/>
      <c r="AIN18" s="44"/>
      <c r="AIO18" s="44"/>
      <c r="AIP18" s="44"/>
      <c r="AIQ18" s="44"/>
      <c r="AIR18" s="44"/>
      <c r="AIS18" s="44"/>
      <c r="AIT18" s="44"/>
      <c r="AIU18" s="44"/>
      <c r="AIV18" s="44"/>
      <c r="AIW18" s="44"/>
      <c r="AIX18" s="44"/>
      <c r="AIY18" s="44"/>
      <c r="AIZ18" s="44"/>
      <c r="AJA18" s="44"/>
      <c r="AJB18" s="44"/>
      <c r="AJC18" s="44"/>
      <c r="AJD18" s="44"/>
      <c r="AJE18" s="44"/>
      <c r="AJF18" s="44"/>
      <c r="AJG18" s="44"/>
      <c r="AJH18" s="44"/>
      <c r="AJI18" s="44"/>
      <c r="AJJ18" s="44"/>
      <c r="AJK18" s="44"/>
      <c r="AJL18" s="44"/>
      <c r="AJM18" s="44"/>
      <c r="AJN18" s="44"/>
      <c r="AJO18" s="44"/>
      <c r="AJP18" s="44"/>
      <c r="AJQ18" s="44"/>
      <c r="AJR18" s="44"/>
      <c r="AJS18" s="44"/>
      <c r="AJT18" s="44"/>
      <c r="AJU18" s="44"/>
      <c r="AJV18" s="44"/>
      <c r="AJW18" s="44"/>
      <c r="AJX18" s="44"/>
      <c r="AJY18" s="44"/>
      <c r="AJZ18" s="44"/>
      <c r="AKA18" s="44"/>
      <c r="AKB18" s="44"/>
      <c r="AKC18" s="44"/>
      <c r="AKD18" s="44"/>
      <c r="AKE18" s="44"/>
      <c r="AKF18" s="44"/>
      <c r="AKG18" s="44"/>
      <c r="AKH18" s="44"/>
      <c r="AKI18" s="44"/>
      <c r="AKJ18" s="44"/>
      <c r="AKK18" s="44"/>
      <c r="AKL18" s="44"/>
      <c r="AKM18" s="44"/>
      <c r="AKN18" s="44"/>
      <c r="AKO18" s="44"/>
      <c r="AKP18" s="44"/>
      <c r="AKQ18" s="44"/>
      <c r="AKR18" s="44"/>
      <c r="AKS18" s="44"/>
      <c r="AKT18" s="44"/>
      <c r="AKU18" s="44"/>
      <c r="AKV18" s="44"/>
      <c r="AKW18" s="44"/>
      <c r="AKX18" s="44"/>
      <c r="AKY18" s="44"/>
      <c r="AKZ18" s="44"/>
      <c r="ALA18" s="44"/>
      <c r="ALB18" s="44"/>
      <c r="ALC18" s="44"/>
      <c r="ALD18" s="44"/>
      <c r="ALE18" s="44"/>
      <c r="ALF18" s="44"/>
      <c r="ALG18" s="44"/>
      <c r="ALH18" s="44"/>
      <c r="ALI18" s="44"/>
      <c r="ALJ18" s="44"/>
      <c r="ALK18" s="44"/>
      <c r="ALL18" s="44"/>
      <c r="ALM18" s="44"/>
      <c r="ALN18" s="44"/>
      <c r="ALO18" s="44"/>
      <c r="ALP18" s="44"/>
      <c r="ALQ18" s="44"/>
      <c r="ALR18" s="44"/>
      <c r="ALS18" s="44"/>
      <c r="ALT18" s="44"/>
      <c r="ALU18" s="44"/>
      <c r="ALV18" s="44"/>
      <c r="ALW18" s="44"/>
      <c r="ALX18" s="44"/>
      <c r="ALY18" s="44"/>
      <c r="ALZ18" s="44"/>
      <c r="AMA18" s="44"/>
      <c r="AMB18" s="44"/>
      <c r="AMC18" s="44"/>
      <c r="AMD18" s="44"/>
      <c r="AME18" s="44"/>
      <c r="AMF18" s="44"/>
      <c r="AMG18" s="44"/>
      <c r="AMH18" s="44"/>
      <c r="AMI18" s="44"/>
      <c r="AMJ18" s="44"/>
      <c r="AMK18" s="44"/>
      <c r="AML18" s="44"/>
      <c r="AMM18" s="44"/>
      <c r="AMN18" s="44"/>
      <c r="AMO18" s="44"/>
      <c r="AMP18" s="44"/>
      <c r="AMQ18" s="44"/>
      <c r="AMR18" s="44"/>
      <c r="AMS18" s="44"/>
      <c r="AMT18" s="44"/>
      <c r="AMU18" s="44"/>
      <c r="AMV18" s="44"/>
      <c r="AMW18" s="44"/>
      <c r="AMX18" s="44"/>
      <c r="AMY18" s="44"/>
      <c r="AMZ18" s="44"/>
      <c r="ANA18" s="44"/>
      <c r="ANB18" s="44"/>
      <c r="ANC18" s="44"/>
      <c r="AND18" s="44"/>
      <c r="ANE18" s="44"/>
      <c r="ANF18" s="44"/>
      <c r="ANG18" s="44"/>
      <c r="ANH18" s="44"/>
      <c r="ANI18" s="44"/>
      <c r="ANJ18" s="44"/>
      <c r="ANK18" s="44"/>
      <c r="ANL18" s="44"/>
      <c r="ANM18" s="44"/>
      <c r="ANN18" s="44"/>
      <c r="ANO18" s="44"/>
      <c r="ANP18" s="44"/>
      <c r="ANQ18" s="44"/>
      <c r="ANR18" s="44"/>
      <c r="ANS18" s="44"/>
      <c r="ANT18" s="44"/>
      <c r="ANU18" s="44"/>
      <c r="ANV18" s="44"/>
      <c r="ANW18" s="44"/>
      <c r="ANX18" s="44"/>
      <c r="ANY18" s="44"/>
      <c r="ANZ18" s="44"/>
      <c r="AOA18" s="44"/>
      <c r="AOB18" s="44"/>
      <c r="AOC18" s="44"/>
      <c r="AOD18" s="44"/>
      <c r="AOE18" s="44"/>
      <c r="AOF18" s="44"/>
      <c r="AOG18" s="44"/>
      <c r="AOH18" s="44"/>
      <c r="AOI18" s="44"/>
      <c r="AOJ18" s="44"/>
      <c r="AOK18" s="44"/>
      <c r="AOL18" s="44"/>
      <c r="AOM18" s="44"/>
      <c r="AON18" s="44"/>
      <c r="AOO18" s="44"/>
      <c r="AOP18" s="44"/>
      <c r="AOQ18" s="44"/>
      <c r="AOR18" s="44"/>
      <c r="AOS18" s="44"/>
      <c r="AOT18" s="44"/>
      <c r="AOU18" s="44"/>
      <c r="AOV18" s="44"/>
      <c r="AOW18" s="44"/>
      <c r="AOX18" s="44"/>
      <c r="AOY18" s="44"/>
      <c r="AOZ18" s="44"/>
      <c r="APA18" s="44"/>
      <c r="APB18" s="44"/>
      <c r="APC18" s="44"/>
      <c r="APD18" s="44"/>
      <c r="APE18" s="44"/>
      <c r="APF18" s="44"/>
      <c r="APG18" s="44"/>
      <c r="APH18" s="44"/>
      <c r="API18" s="44"/>
      <c r="APJ18" s="44"/>
      <c r="APK18" s="44"/>
      <c r="APL18" s="44"/>
      <c r="APM18" s="44"/>
      <c r="APN18" s="44"/>
      <c r="APO18" s="44"/>
      <c r="APP18" s="44"/>
      <c r="APQ18" s="44"/>
      <c r="APR18" s="44"/>
      <c r="APS18" s="44"/>
      <c r="APT18" s="44"/>
      <c r="APU18" s="44"/>
      <c r="APV18" s="44"/>
      <c r="APW18" s="44"/>
      <c r="APX18" s="44"/>
      <c r="APY18" s="44"/>
      <c r="APZ18" s="44"/>
      <c r="AQA18" s="44"/>
      <c r="AQB18" s="44"/>
      <c r="AQC18" s="44"/>
      <c r="AQD18" s="44"/>
      <c r="AQE18" s="44"/>
      <c r="AQF18" s="44"/>
      <c r="AQG18" s="44"/>
      <c r="AQH18" s="44"/>
      <c r="AQI18" s="44"/>
      <c r="AQJ18" s="44"/>
      <c r="AQK18" s="44"/>
      <c r="AQL18" s="44"/>
      <c r="AQM18" s="44"/>
      <c r="AQN18" s="44"/>
      <c r="AQO18" s="44"/>
      <c r="AQP18" s="44"/>
      <c r="AQQ18" s="44"/>
      <c r="AQR18" s="44"/>
      <c r="AQS18" s="44"/>
      <c r="AQT18" s="44"/>
      <c r="AQU18" s="44"/>
      <c r="AQV18" s="44"/>
      <c r="AQW18" s="44"/>
      <c r="AQX18" s="44"/>
      <c r="AQY18" s="44"/>
      <c r="AQZ18" s="44"/>
      <c r="ARA18" s="44"/>
      <c r="ARB18" s="44"/>
      <c r="ARC18" s="44"/>
      <c r="ARD18" s="44"/>
      <c r="ARE18" s="44"/>
      <c r="ARF18" s="44"/>
      <c r="ARG18" s="44"/>
      <c r="ARH18" s="44"/>
      <c r="ARI18" s="44"/>
      <c r="ARJ18" s="44"/>
      <c r="ARK18" s="44"/>
      <c r="ARL18" s="44"/>
      <c r="ARM18" s="44"/>
      <c r="ARN18" s="44"/>
      <c r="ARO18" s="44"/>
      <c r="ARP18" s="44"/>
      <c r="ARQ18" s="44"/>
      <c r="ARR18" s="44"/>
      <c r="ARS18" s="44"/>
      <c r="ART18" s="44"/>
      <c r="ARU18" s="44"/>
      <c r="ARV18" s="44"/>
      <c r="ARW18" s="44"/>
      <c r="ARX18" s="44"/>
      <c r="ARY18" s="44"/>
      <c r="ARZ18" s="44"/>
      <c r="ASA18" s="44"/>
      <c r="ASB18" s="44"/>
      <c r="ASC18" s="44"/>
      <c r="ASD18" s="44"/>
      <c r="ASE18" s="44"/>
      <c r="ASF18" s="44"/>
      <c r="ASG18" s="44"/>
      <c r="ASH18" s="44"/>
      <c r="ASI18" s="44"/>
      <c r="ASJ18" s="44"/>
      <c r="ASK18" s="44"/>
      <c r="ASL18" s="44"/>
      <c r="ASM18" s="44"/>
      <c r="ASN18" s="44"/>
      <c r="ASO18" s="44"/>
      <c r="ASP18" s="44"/>
      <c r="ASQ18" s="44"/>
      <c r="ASR18" s="44"/>
      <c r="ASS18" s="44"/>
      <c r="AST18" s="44"/>
      <c r="ASU18" s="44"/>
      <c r="ASV18" s="44"/>
      <c r="ASW18" s="44"/>
      <c r="ASX18" s="44"/>
      <c r="ASY18" s="44"/>
      <c r="ASZ18" s="44"/>
      <c r="ATA18" s="44"/>
      <c r="ATB18" s="44"/>
      <c r="ATC18" s="44"/>
      <c r="ATD18" s="44"/>
      <c r="ATE18" s="44"/>
      <c r="ATF18" s="44"/>
      <c r="ATG18" s="44"/>
      <c r="ATH18" s="44"/>
      <c r="ATI18" s="44"/>
      <c r="ATJ18" s="44"/>
      <c r="ATK18" s="44"/>
      <c r="ATL18" s="44"/>
      <c r="ATM18" s="44"/>
      <c r="ATN18" s="44"/>
      <c r="ATO18" s="44"/>
      <c r="ATP18" s="44"/>
      <c r="ATQ18" s="44"/>
      <c r="ATR18" s="44"/>
      <c r="ATS18" s="44"/>
      <c r="ATT18" s="44"/>
      <c r="ATU18" s="44"/>
      <c r="ATV18" s="44"/>
      <c r="ATW18" s="44"/>
      <c r="ATX18" s="44"/>
      <c r="ATY18" s="44"/>
      <c r="ATZ18" s="44"/>
      <c r="AUA18" s="44"/>
      <c r="AUB18" s="44"/>
      <c r="AUC18" s="44"/>
      <c r="AUD18" s="44"/>
      <c r="AUE18" s="44"/>
      <c r="AUF18" s="44"/>
      <c r="AUG18" s="44"/>
      <c r="AUH18" s="44"/>
      <c r="AUI18" s="44"/>
      <c r="AUJ18" s="44"/>
      <c r="AUK18" s="44"/>
      <c r="AUL18" s="44"/>
      <c r="AUM18" s="44"/>
      <c r="AUN18" s="44"/>
      <c r="AUO18" s="44"/>
      <c r="AUP18" s="44"/>
      <c r="AUQ18" s="44"/>
      <c r="AUR18" s="44"/>
      <c r="AUS18" s="44"/>
      <c r="AUT18" s="44"/>
      <c r="AUU18" s="44"/>
      <c r="AUV18" s="44"/>
      <c r="AUW18" s="44"/>
      <c r="AUX18" s="44"/>
      <c r="AUY18" s="44"/>
      <c r="AUZ18" s="44"/>
      <c r="AVA18" s="44"/>
      <c r="AVB18" s="44"/>
      <c r="AVC18" s="44"/>
      <c r="AVD18" s="44"/>
      <c r="AVE18" s="44"/>
      <c r="AVF18" s="44"/>
      <c r="AVG18" s="44"/>
      <c r="AVH18" s="44"/>
      <c r="AVI18" s="44"/>
      <c r="AVJ18" s="44"/>
      <c r="AVK18" s="44"/>
      <c r="AVL18" s="44"/>
      <c r="AVM18" s="44"/>
      <c r="AVN18" s="44"/>
      <c r="AVO18" s="44"/>
      <c r="AVP18" s="44"/>
      <c r="AVQ18" s="44"/>
      <c r="AVR18" s="44"/>
      <c r="AVS18" s="44"/>
      <c r="AVT18" s="44"/>
      <c r="AVU18" s="44"/>
      <c r="AVV18" s="44"/>
      <c r="AVW18" s="44"/>
      <c r="AVX18" s="44"/>
      <c r="AVY18" s="44"/>
      <c r="AVZ18" s="44"/>
      <c r="AWA18" s="44"/>
      <c r="AWB18" s="44"/>
      <c r="AWC18" s="44"/>
      <c r="AWD18" s="44"/>
      <c r="AWE18" s="44"/>
      <c r="AWF18" s="44"/>
      <c r="AWG18" s="44"/>
      <c r="AWH18" s="44"/>
      <c r="AWI18" s="44"/>
      <c r="AWJ18" s="44"/>
      <c r="AWK18" s="44"/>
      <c r="AWL18" s="44"/>
      <c r="AWM18" s="44"/>
      <c r="AWN18" s="44"/>
      <c r="AWO18" s="44"/>
      <c r="AWP18" s="44"/>
      <c r="AWQ18" s="44"/>
      <c r="AWR18" s="44"/>
      <c r="AWS18" s="44"/>
      <c r="AWT18" s="44"/>
      <c r="AWU18" s="44"/>
      <c r="AWV18" s="44"/>
      <c r="AWW18" s="44"/>
      <c r="AWX18" s="44"/>
      <c r="AWY18" s="44"/>
      <c r="AWZ18" s="44"/>
      <c r="AXA18" s="44"/>
      <c r="AXB18" s="44"/>
      <c r="AXC18" s="44"/>
      <c r="AXD18" s="44"/>
      <c r="AXE18" s="44"/>
      <c r="AXF18" s="44"/>
      <c r="AXG18" s="44"/>
      <c r="AXH18" s="44"/>
      <c r="AXI18" s="44"/>
      <c r="AXJ18" s="44"/>
      <c r="AXK18" s="44"/>
      <c r="AXL18" s="44"/>
      <c r="AXM18" s="44"/>
      <c r="AXN18" s="44"/>
      <c r="AXO18" s="44"/>
      <c r="AXP18" s="44"/>
      <c r="AXQ18" s="44"/>
      <c r="AXR18" s="44"/>
      <c r="AXS18" s="44"/>
      <c r="AXT18" s="44"/>
      <c r="AXU18" s="44"/>
      <c r="AXV18" s="44"/>
      <c r="AXW18" s="44"/>
      <c r="AXX18" s="44"/>
      <c r="AXY18" s="44"/>
      <c r="AXZ18" s="44"/>
      <c r="AYA18" s="44"/>
      <c r="AYB18" s="44"/>
      <c r="AYC18" s="44"/>
      <c r="AYD18" s="44"/>
      <c r="AYE18" s="44"/>
      <c r="AYF18" s="44"/>
      <c r="AYG18" s="44"/>
      <c r="AYH18" s="44"/>
      <c r="AYI18" s="44"/>
      <c r="AYJ18" s="44"/>
      <c r="AYK18" s="44"/>
      <c r="AYL18" s="44"/>
      <c r="AYM18" s="44"/>
      <c r="AYN18" s="44"/>
      <c r="AYO18" s="44"/>
      <c r="AYP18" s="44"/>
      <c r="AYQ18" s="44"/>
      <c r="AYR18" s="44"/>
      <c r="AYS18" s="44"/>
      <c r="AYT18" s="44"/>
      <c r="AYU18" s="44"/>
      <c r="AYV18" s="44"/>
      <c r="AYW18" s="44"/>
      <c r="AYX18" s="44"/>
      <c r="AYY18" s="44"/>
      <c r="AYZ18" s="44"/>
      <c r="AZA18" s="44"/>
      <c r="AZB18" s="44"/>
      <c r="AZC18" s="44"/>
      <c r="AZD18" s="44"/>
      <c r="AZE18" s="44"/>
      <c r="AZF18" s="44"/>
      <c r="AZG18" s="44"/>
      <c r="AZH18" s="44"/>
      <c r="AZI18" s="44"/>
      <c r="AZJ18" s="44"/>
      <c r="AZK18" s="44"/>
      <c r="AZL18" s="44"/>
      <c r="AZM18" s="44"/>
      <c r="AZN18" s="44"/>
      <c r="AZO18" s="44"/>
      <c r="AZP18" s="44"/>
      <c r="AZQ18" s="44"/>
      <c r="AZR18" s="44"/>
      <c r="AZS18" s="44"/>
      <c r="AZT18" s="44"/>
      <c r="AZU18" s="44"/>
      <c r="AZV18" s="44"/>
      <c r="AZW18" s="44"/>
      <c r="AZX18" s="44"/>
      <c r="AZY18" s="44"/>
      <c r="AZZ18" s="44"/>
      <c r="BAA18" s="44"/>
      <c r="BAB18" s="44"/>
      <c r="BAC18" s="44"/>
      <c r="BAD18" s="44"/>
      <c r="BAE18" s="44"/>
      <c r="BAF18" s="44"/>
      <c r="BAG18" s="44"/>
      <c r="BAH18" s="44"/>
      <c r="BAI18" s="44"/>
      <c r="BAJ18" s="44"/>
      <c r="BAK18" s="44"/>
      <c r="BAL18" s="44"/>
      <c r="BAM18" s="44"/>
      <c r="BAN18" s="44"/>
      <c r="BAO18" s="44"/>
      <c r="BAP18" s="44"/>
      <c r="BAQ18" s="44"/>
      <c r="BAR18" s="44"/>
      <c r="BAS18" s="44"/>
      <c r="BAT18" s="44"/>
      <c r="BAU18" s="44"/>
      <c r="BAV18" s="44"/>
      <c r="BAW18" s="44"/>
      <c r="BAX18" s="44"/>
      <c r="BAY18" s="44"/>
      <c r="BAZ18" s="44"/>
      <c r="BBA18" s="44"/>
      <c r="BBB18" s="44"/>
      <c r="BBC18" s="44"/>
      <c r="BBD18" s="44"/>
      <c r="BBE18" s="44"/>
      <c r="BBF18" s="44"/>
      <c r="BBG18" s="44"/>
      <c r="BBH18" s="44"/>
      <c r="BBI18" s="44"/>
      <c r="BBJ18" s="44"/>
      <c r="BBK18" s="44"/>
      <c r="BBL18" s="44"/>
      <c r="BBM18" s="44"/>
      <c r="BBN18" s="44"/>
      <c r="BBO18" s="44"/>
      <c r="BBP18" s="44"/>
      <c r="BBQ18" s="44"/>
      <c r="BBR18" s="44"/>
      <c r="BBS18" s="44"/>
      <c r="BBT18" s="44"/>
      <c r="BBU18" s="44"/>
      <c r="BBV18" s="44"/>
      <c r="BBW18" s="44"/>
      <c r="BBX18" s="44"/>
      <c r="BBY18" s="44"/>
      <c r="BBZ18" s="44"/>
      <c r="BCA18" s="44"/>
      <c r="BCB18" s="44"/>
      <c r="BCC18" s="44"/>
      <c r="BCD18" s="44"/>
      <c r="BCE18" s="44"/>
      <c r="BCF18" s="44"/>
      <c r="BCG18" s="44"/>
      <c r="BCH18" s="44"/>
      <c r="BCI18" s="44"/>
      <c r="BCJ18" s="44"/>
      <c r="BCK18" s="44"/>
      <c r="BCL18" s="44"/>
      <c r="BCM18" s="44"/>
      <c r="BCN18" s="44"/>
      <c r="BCO18" s="44"/>
      <c r="BCP18" s="44"/>
      <c r="BCQ18" s="44"/>
      <c r="BCR18" s="44"/>
      <c r="BCS18" s="44"/>
      <c r="BCT18" s="44"/>
      <c r="BCU18" s="44"/>
      <c r="BCV18" s="44"/>
      <c r="BCW18" s="44"/>
      <c r="BCX18" s="44"/>
      <c r="BCY18" s="44"/>
      <c r="BCZ18" s="44"/>
      <c r="BDA18" s="44"/>
      <c r="BDB18" s="44"/>
      <c r="BDC18" s="44"/>
      <c r="BDD18" s="44"/>
      <c r="BDE18" s="44"/>
      <c r="BDF18" s="44"/>
      <c r="BDG18" s="44"/>
      <c r="BDH18" s="44"/>
      <c r="BDI18" s="44"/>
      <c r="BDJ18" s="44"/>
      <c r="BDK18" s="44"/>
      <c r="BDL18" s="44"/>
      <c r="BDM18" s="44"/>
      <c r="BDN18" s="44"/>
      <c r="BDO18" s="44"/>
      <c r="BDP18" s="44"/>
      <c r="BDQ18" s="44"/>
      <c r="BDR18" s="44"/>
      <c r="BDS18" s="44"/>
      <c r="BDT18" s="44"/>
      <c r="BDU18" s="44"/>
      <c r="BDV18" s="44"/>
      <c r="BDW18" s="44"/>
      <c r="BDX18" s="44"/>
      <c r="BDY18" s="44"/>
      <c r="BDZ18" s="44"/>
      <c r="BEA18" s="44"/>
      <c r="BEB18" s="44"/>
      <c r="BEC18" s="44"/>
      <c r="BED18" s="44"/>
      <c r="BEE18" s="44"/>
      <c r="BEF18" s="44"/>
      <c r="BEG18" s="44"/>
      <c r="BEH18" s="44"/>
      <c r="BEI18" s="44"/>
      <c r="BEJ18" s="44"/>
      <c r="BEK18" s="44"/>
      <c r="BEL18" s="44"/>
      <c r="BEM18" s="44"/>
      <c r="BEN18" s="44"/>
      <c r="BEO18" s="44"/>
      <c r="BEP18" s="44"/>
      <c r="BEQ18" s="44"/>
      <c r="BER18" s="44"/>
      <c r="BES18" s="44"/>
      <c r="BET18" s="44"/>
      <c r="BEU18" s="44"/>
      <c r="BEV18" s="44"/>
      <c r="BEW18" s="44"/>
      <c r="BEX18" s="44"/>
      <c r="BEY18" s="44"/>
      <c r="BEZ18" s="44"/>
      <c r="BFA18" s="44"/>
      <c r="BFB18" s="44"/>
      <c r="BFC18" s="44"/>
      <c r="BFD18" s="44"/>
      <c r="BFE18" s="44"/>
      <c r="BFF18" s="44"/>
      <c r="BFG18" s="44"/>
      <c r="BFH18" s="44"/>
      <c r="BFI18" s="44"/>
      <c r="BFJ18" s="44"/>
      <c r="BFK18" s="44"/>
      <c r="BFL18" s="44"/>
      <c r="BFM18" s="44"/>
      <c r="BFN18" s="44"/>
      <c r="BFO18" s="44"/>
      <c r="BFP18" s="44"/>
      <c r="BFQ18" s="44"/>
      <c r="BFR18" s="44"/>
      <c r="BFS18" s="44"/>
      <c r="BFT18" s="44"/>
      <c r="BFU18" s="44"/>
      <c r="BFV18" s="44"/>
      <c r="BFW18" s="44"/>
      <c r="BFX18" s="44"/>
      <c r="BFY18" s="44"/>
      <c r="BFZ18" s="44"/>
      <c r="BGA18" s="44"/>
      <c r="BGB18" s="44"/>
      <c r="BGC18" s="44"/>
      <c r="BGD18" s="44"/>
      <c r="BGE18" s="44"/>
      <c r="BGF18" s="44"/>
      <c r="BGG18" s="44"/>
      <c r="BGH18" s="44"/>
      <c r="BGI18" s="44"/>
      <c r="BGJ18" s="44"/>
      <c r="BGK18" s="44"/>
      <c r="BGL18" s="44"/>
      <c r="BGM18" s="44"/>
      <c r="BGN18" s="44"/>
      <c r="BGO18" s="44"/>
      <c r="BGP18" s="44"/>
      <c r="BGQ18" s="44"/>
      <c r="BGR18" s="44"/>
      <c r="BGS18" s="44"/>
      <c r="BGT18" s="44"/>
      <c r="BGU18" s="44"/>
      <c r="BGV18" s="44"/>
      <c r="BGW18" s="44"/>
      <c r="BGX18" s="44"/>
      <c r="BGY18" s="44"/>
      <c r="BGZ18" s="44"/>
      <c r="BHA18" s="44"/>
      <c r="BHB18" s="44"/>
      <c r="BHC18" s="44"/>
      <c r="BHD18" s="44"/>
      <c r="BHE18" s="44"/>
      <c r="BHF18" s="44"/>
      <c r="BHG18" s="44"/>
      <c r="BHH18" s="44"/>
      <c r="BHI18" s="44"/>
      <c r="BHJ18" s="44"/>
      <c r="BHK18" s="44"/>
      <c r="BHL18" s="44"/>
      <c r="BHM18" s="44"/>
      <c r="BHN18" s="44"/>
      <c r="BHO18" s="44"/>
      <c r="BHP18" s="44"/>
      <c r="BHQ18" s="44"/>
      <c r="BHR18" s="44"/>
      <c r="BHS18" s="44"/>
      <c r="BHT18" s="44"/>
      <c r="BHU18" s="44"/>
      <c r="BHV18" s="44"/>
      <c r="BHW18" s="44"/>
      <c r="BHX18" s="44"/>
      <c r="BHY18" s="44"/>
      <c r="BHZ18" s="44"/>
      <c r="BIA18" s="44"/>
      <c r="BIB18" s="44"/>
      <c r="BIC18" s="44"/>
      <c r="BID18" s="44"/>
      <c r="BIE18" s="44"/>
      <c r="BIF18" s="44"/>
      <c r="BIG18" s="44"/>
      <c r="BIH18" s="44"/>
      <c r="BII18" s="44"/>
      <c r="BIJ18" s="44"/>
      <c r="BIK18" s="44"/>
      <c r="BIL18" s="44"/>
      <c r="BIM18" s="44"/>
      <c r="BIN18" s="44"/>
      <c r="BIO18" s="44"/>
      <c r="BIP18" s="44"/>
      <c r="BIQ18" s="44"/>
      <c r="BIR18" s="44"/>
      <c r="BIS18" s="44"/>
      <c r="BIT18" s="44"/>
      <c r="BIU18" s="44"/>
      <c r="BIV18" s="44"/>
      <c r="BIW18" s="44"/>
      <c r="BIX18" s="44"/>
      <c r="BIY18" s="44"/>
      <c r="BIZ18" s="44"/>
      <c r="BJA18" s="44"/>
      <c r="BJB18" s="44"/>
      <c r="BJC18" s="44"/>
      <c r="BJD18" s="44"/>
      <c r="BJE18" s="44"/>
      <c r="BJF18" s="44"/>
      <c r="BJG18" s="44"/>
      <c r="BJH18" s="44"/>
      <c r="BJI18" s="44"/>
      <c r="BJJ18" s="44"/>
      <c r="BJK18" s="44"/>
      <c r="BJL18" s="44"/>
      <c r="BJM18" s="44"/>
      <c r="BJN18" s="44"/>
      <c r="BJO18" s="44"/>
      <c r="BJP18" s="44"/>
      <c r="BJQ18" s="44"/>
      <c r="BJR18" s="44"/>
      <c r="BJS18" s="44"/>
      <c r="BJT18" s="44"/>
      <c r="BJU18" s="44"/>
      <c r="BJV18" s="44"/>
      <c r="BJW18" s="44"/>
      <c r="BJX18" s="44"/>
      <c r="BJY18" s="44"/>
      <c r="BJZ18" s="44"/>
      <c r="BKA18" s="44"/>
      <c r="BKB18" s="44"/>
      <c r="BKC18" s="44"/>
      <c r="BKD18" s="44"/>
      <c r="BKE18" s="44"/>
      <c r="BKF18" s="44"/>
      <c r="BKG18" s="44"/>
      <c r="BKH18" s="44"/>
      <c r="BKI18" s="44"/>
      <c r="BKJ18" s="44"/>
      <c r="BKK18" s="44"/>
      <c r="BKL18" s="44"/>
      <c r="BKM18" s="44"/>
      <c r="BKN18" s="44"/>
      <c r="BKO18" s="44"/>
      <c r="BKP18" s="44"/>
      <c r="BKQ18" s="44"/>
      <c r="BKR18" s="44"/>
      <c r="BKS18" s="44"/>
      <c r="BKT18" s="44"/>
      <c r="BKU18" s="44"/>
      <c r="BKV18" s="44"/>
      <c r="BKW18" s="44"/>
      <c r="BKX18" s="44"/>
      <c r="BKY18" s="44"/>
      <c r="BKZ18" s="44"/>
      <c r="BLA18" s="44"/>
      <c r="BLB18" s="44"/>
      <c r="BLC18" s="44"/>
      <c r="BLD18" s="44"/>
      <c r="BLE18" s="44"/>
      <c r="BLF18" s="44"/>
      <c r="BLG18" s="44"/>
      <c r="BLH18" s="44"/>
      <c r="BLI18" s="44"/>
      <c r="BLJ18" s="44"/>
      <c r="BLK18" s="44"/>
      <c r="BLL18" s="44"/>
      <c r="BLM18" s="44"/>
      <c r="BLN18" s="44"/>
      <c r="BLO18" s="44"/>
      <c r="BLP18" s="44"/>
      <c r="BLQ18" s="44"/>
      <c r="BLR18" s="44"/>
      <c r="BLS18" s="44"/>
      <c r="BLT18" s="44"/>
      <c r="BLU18" s="44"/>
      <c r="BLV18" s="44"/>
      <c r="BLW18" s="44"/>
      <c r="BLX18" s="44"/>
      <c r="BLY18" s="44"/>
      <c r="BLZ18" s="44"/>
      <c r="BMA18" s="44"/>
      <c r="BMB18" s="44"/>
      <c r="BMC18" s="44"/>
      <c r="BMD18" s="44"/>
      <c r="BME18" s="44"/>
      <c r="BMF18" s="44"/>
      <c r="BMG18" s="44"/>
      <c r="BMH18" s="44"/>
      <c r="BMI18" s="44"/>
      <c r="BMJ18" s="44"/>
      <c r="BMK18" s="44"/>
      <c r="BML18" s="44"/>
      <c r="BMM18" s="44"/>
      <c r="BMN18" s="44"/>
      <c r="BMO18" s="44"/>
      <c r="BMP18" s="44"/>
      <c r="BMQ18" s="44"/>
      <c r="BMR18" s="44"/>
      <c r="BMS18" s="44"/>
      <c r="BMT18" s="44"/>
      <c r="BMU18" s="44"/>
      <c r="BMV18" s="44"/>
      <c r="BMW18" s="44"/>
      <c r="BMX18" s="44"/>
      <c r="BMY18" s="44"/>
      <c r="BMZ18" s="44"/>
      <c r="BNA18" s="44"/>
      <c r="BNB18" s="44"/>
      <c r="BNC18" s="44"/>
      <c r="BND18" s="44"/>
      <c r="BNE18" s="44"/>
      <c r="BNF18" s="44"/>
      <c r="BNG18" s="44"/>
      <c r="BNH18" s="44"/>
      <c r="BNI18" s="44"/>
      <c r="BNJ18" s="44"/>
      <c r="BNK18" s="44"/>
      <c r="BNL18" s="44"/>
      <c r="BNM18" s="44"/>
      <c r="BNN18" s="44"/>
      <c r="BNO18" s="44"/>
      <c r="BNP18" s="44"/>
      <c r="BNQ18" s="44"/>
      <c r="BNR18" s="44"/>
      <c r="BNS18" s="44"/>
      <c r="BNT18" s="44"/>
      <c r="BNU18" s="44"/>
      <c r="BNV18" s="44"/>
      <c r="BNW18" s="44"/>
      <c r="BNX18" s="44"/>
      <c r="BNY18" s="44"/>
      <c r="BNZ18" s="44"/>
      <c r="BOA18" s="44"/>
      <c r="BOB18" s="44"/>
      <c r="BOC18" s="44"/>
      <c r="BOD18" s="44"/>
      <c r="BOE18" s="44"/>
      <c r="BOF18" s="44"/>
      <c r="BOG18" s="44"/>
      <c r="BOH18" s="44"/>
      <c r="BOI18" s="44"/>
      <c r="BOJ18" s="44"/>
      <c r="BOK18" s="44"/>
      <c r="BOL18" s="44"/>
      <c r="BOM18" s="44"/>
      <c r="BON18" s="44"/>
      <c r="BOO18" s="44"/>
      <c r="BOP18" s="44"/>
      <c r="BOQ18" s="44"/>
      <c r="BOR18" s="44"/>
      <c r="BOS18" s="44"/>
      <c r="BOT18" s="44"/>
      <c r="BOU18" s="44"/>
      <c r="BOV18" s="44"/>
      <c r="BOW18" s="44"/>
      <c r="BOX18" s="44"/>
      <c r="BOY18" s="44"/>
      <c r="BOZ18" s="44"/>
      <c r="BPA18" s="44"/>
      <c r="BPB18" s="44"/>
      <c r="BPC18" s="44"/>
      <c r="BPD18" s="44"/>
      <c r="BPE18" s="44"/>
      <c r="BPF18" s="44"/>
      <c r="BPG18" s="44"/>
      <c r="BPH18" s="44"/>
      <c r="BPI18" s="44"/>
      <c r="BPJ18" s="44"/>
      <c r="BPK18" s="44"/>
      <c r="BPL18" s="44"/>
      <c r="BPM18" s="44"/>
      <c r="BPN18" s="44"/>
      <c r="BPO18" s="44"/>
      <c r="BPP18" s="44"/>
      <c r="BPQ18" s="44"/>
      <c r="BPR18" s="44"/>
      <c r="BPS18" s="44"/>
      <c r="BPT18" s="44"/>
      <c r="BPU18" s="44"/>
      <c r="BPV18" s="44"/>
      <c r="BPW18" s="44"/>
      <c r="BPX18" s="44"/>
      <c r="BPY18" s="44"/>
      <c r="BPZ18" s="44"/>
      <c r="BQA18" s="44"/>
      <c r="BQB18" s="44"/>
      <c r="BQC18" s="44"/>
      <c r="BQD18" s="44"/>
      <c r="BQE18" s="44"/>
      <c r="BQF18" s="44"/>
      <c r="BQG18" s="44"/>
      <c r="BQH18" s="44"/>
      <c r="BQI18" s="44"/>
      <c r="BQJ18" s="44"/>
      <c r="BQK18" s="44"/>
      <c r="BQL18" s="44"/>
      <c r="BQM18" s="44"/>
      <c r="BQN18" s="44"/>
      <c r="BQO18" s="44"/>
      <c r="BQP18" s="44"/>
      <c r="BQQ18" s="44"/>
      <c r="BQR18" s="44"/>
      <c r="BQS18" s="44"/>
      <c r="BQT18" s="44"/>
      <c r="BQU18" s="44"/>
      <c r="BQV18" s="44"/>
      <c r="BQW18" s="44"/>
      <c r="BQX18" s="44"/>
      <c r="BQY18" s="44"/>
      <c r="BQZ18" s="44"/>
      <c r="BRA18" s="44"/>
      <c r="BRB18" s="44"/>
      <c r="BRC18" s="44"/>
      <c r="BRD18" s="44"/>
      <c r="BRE18" s="44"/>
      <c r="BRF18" s="44"/>
      <c r="BRG18" s="44"/>
      <c r="BRH18" s="44"/>
      <c r="BRI18" s="44"/>
      <c r="BRJ18" s="44"/>
      <c r="BRK18" s="44"/>
      <c r="BRL18" s="44"/>
      <c r="BRM18" s="44"/>
      <c r="BRN18" s="44"/>
      <c r="BRO18" s="44"/>
      <c r="BRP18" s="44"/>
      <c r="BRQ18" s="44"/>
      <c r="BRR18" s="44"/>
      <c r="BRS18" s="44"/>
      <c r="BRT18" s="44"/>
      <c r="BRU18" s="44"/>
      <c r="BRV18" s="44"/>
      <c r="BRW18" s="44"/>
      <c r="BRX18" s="44"/>
      <c r="BRY18" s="44"/>
      <c r="BRZ18" s="44"/>
      <c r="BSA18" s="44"/>
      <c r="BSB18" s="44"/>
      <c r="BSC18" s="44"/>
      <c r="BSD18" s="44"/>
      <c r="BSE18" s="44"/>
      <c r="BSF18" s="44"/>
      <c r="BSG18" s="44"/>
      <c r="BSH18" s="44"/>
      <c r="BSI18" s="44"/>
      <c r="BSJ18" s="44"/>
      <c r="BSK18" s="44"/>
      <c r="BSL18" s="44"/>
      <c r="BSM18" s="44"/>
      <c r="BSN18" s="44"/>
      <c r="BSO18" s="44"/>
      <c r="BSP18" s="44"/>
      <c r="BSQ18" s="44"/>
      <c r="BSR18" s="44"/>
      <c r="BSS18" s="44"/>
      <c r="BST18" s="44"/>
      <c r="BSU18" s="44"/>
      <c r="BSV18" s="44"/>
      <c r="BSW18" s="44"/>
      <c r="BSX18" s="44"/>
      <c r="BSY18" s="44"/>
      <c r="BSZ18" s="44"/>
      <c r="BTA18" s="44"/>
      <c r="BTB18" s="44"/>
      <c r="BTC18" s="44"/>
      <c r="BTD18" s="44"/>
      <c r="BTE18" s="44"/>
      <c r="BTF18" s="44"/>
      <c r="BTG18" s="44"/>
      <c r="BTH18" s="44"/>
      <c r="BTI18" s="44"/>
      <c r="BTJ18" s="44"/>
      <c r="BTK18" s="44"/>
      <c r="BTL18" s="44"/>
      <c r="BTM18" s="44"/>
      <c r="BTN18" s="44"/>
      <c r="BTO18" s="44"/>
      <c r="BTP18" s="44"/>
      <c r="BTQ18" s="44"/>
      <c r="BTR18" s="44"/>
      <c r="BTS18" s="44"/>
      <c r="BTT18" s="44"/>
      <c r="BTU18" s="44"/>
      <c r="BTV18" s="44"/>
      <c r="BTW18" s="44"/>
      <c r="BTX18" s="44"/>
      <c r="BTY18" s="44"/>
      <c r="BTZ18" s="44"/>
      <c r="BUA18" s="44"/>
      <c r="BUB18" s="44"/>
      <c r="BUC18" s="44"/>
      <c r="BUD18" s="44"/>
      <c r="BUE18" s="44"/>
      <c r="BUF18" s="44"/>
      <c r="BUG18" s="44"/>
      <c r="BUH18" s="44"/>
      <c r="BUI18" s="44"/>
      <c r="BUJ18" s="44"/>
      <c r="BUK18" s="44"/>
      <c r="BUL18" s="44"/>
      <c r="BUM18" s="44"/>
      <c r="BUN18" s="44"/>
      <c r="BUO18" s="44"/>
      <c r="BUP18" s="44"/>
      <c r="BUQ18" s="44"/>
      <c r="BUR18" s="44"/>
      <c r="BUS18" s="44"/>
      <c r="BUT18" s="44"/>
      <c r="BUU18" s="44"/>
      <c r="BUV18" s="44"/>
      <c r="BUW18" s="44"/>
      <c r="BUX18" s="44"/>
      <c r="BUY18" s="44"/>
      <c r="BUZ18" s="44"/>
      <c r="BVA18" s="44"/>
      <c r="BVB18" s="44"/>
      <c r="BVC18" s="44"/>
      <c r="BVD18" s="44"/>
      <c r="BVE18" s="44"/>
      <c r="BVF18" s="44"/>
      <c r="BVG18" s="44"/>
      <c r="BVH18" s="44"/>
      <c r="BVI18" s="44"/>
      <c r="BVJ18" s="44"/>
      <c r="BVK18" s="44"/>
      <c r="BVL18" s="44"/>
      <c r="BVM18" s="44"/>
      <c r="BVN18" s="44"/>
      <c r="BVO18" s="44"/>
      <c r="BVP18" s="44"/>
      <c r="BVQ18" s="44"/>
      <c r="BVR18" s="44"/>
      <c r="BVS18" s="44"/>
      <c r="BVT18" s="44"/>
      <c r="BVU18" s="44"/>
      <c r="BVV18" s="44"/>
      <c r="BVW18" s="44"/>
      <c r="BVX18" s="44"/>
      <c r="BVY18" s="44"/>
      <c r="BVZ18" s="44"/>
      <c r="BWA18" s="44"/>
      <c r="BWB18" s="44"/>
      <c r="BWC18" s="44"/>
      <c r="BWD18" s="44"/>
      <c r="BWE18" s="44"/>
      <c r="BWF18" s="44"/>
      <c r="BWG18" s="44"/>
      <c r="BWH18" s="44"/>
      <c r="BWI18" s="44"/>
      <c r="BWJ18" s="44"/>
      <c r="BWK18" s="44"/>
      <c r="BWL18" s="44"/>
      <c r="BWM18" s="44"/>
      <c r="BWN18" s="44"/>
      <c r="BWO18" s="44"/>
      <c r="BWP18" s="44"/>
      <c r="BWQ18" s="44"/>
      <c r="BWR18" s="44"/>
      <c r="BWS18" s="44"/>
      <c r="BWT18" s="44"/>
      <c r="BWU18" s="44"/>
      <c r="BWV18" s="44"/>
      <c r="BWW18" s="44"/>
      <c r="BWX18" s="44"/>
      <c r="BWY18" s="44"/>
      <c r="BWZ18" s="44"/>
      <c r="BXA18" s="44"/>
      <c r="BXB18" s="44"/>
      <c r="BXC18" s="44"/>
      <c r="BXD18" s="44"/>
      <c r="BXE18" s="44"/>
      <c r="BXF18" s="44"/>
      <c r="BXG18" s="44"/>
      <c r="BXH18" s="44"/>
      <c r="BXI18" s="44"/>
      <c r="BXJ18" s="44"/>
      <c r="BXK18" s="44"/>
      <c r="BXL18" s="44"/>
      <c r="BXM18" s="44"/>
      <c r="BXN18" s="44"/>
      <c r="BXO18" s="44"/>
      <c r="BXP18" s="44"/>
      <c r="BXQ18" s="44"/>
      <c r="BXR18" s="44"/>
      <c r="BXS18" s="44"/>
      <c r="BXT18" s="44"/>
      <c r="BXU18" s="44"/>
      <c r="BXV18" s="44"/>
      <c r="BXW18" s="44"/>
      <c r="BXX18" s="44"/>
      <c r="BXY18" s="44"/>
      <c r="BXZ18" s="44"/>
      <c r="BYA18" s="44"/>
      <c r="BYB18" s="44"/>
      <c r="BYC18" s="44"/>
      <c r="BYD18" s="44"/>
      <c r="BYE18" s="44"/>
      <c r="BYF18" s="44"/>
      <c r="BYG18" s="44"/>
      <c r="BYH18" s="44"/>
      <c r="BYI18" s="44"/>
      <c r="BYJ18" s="44"/>
      <c r="BYK18" s="44"/>
      <c r="BYL18" s="44"/>
      <c r="BYM18" s="44"/>
      <c r="BYN18" s="44"/>
      <c r="BYO18" s="44"/>
      <c r="BYP18" s="44"/>
      <c r="BYQ18" s="44"/>
      <c r="BYR18" s="44"/>
      <c r="BYS18" s="44"/>
      <c r="BYT18" s="44"/>
      <c r="BYU18" s="44"/>
      <c r="BYV18" s="44"/>
      <c r="BYW18" s="44"/>
      <c r="BYX18" s="44"/>
      <c r="BYY18" s="44"/>
      <c r="BYZ18" s="44"/>
      <c r="BZA18" s="44"/>
      <c r="BZB18" s="44"/>
      <c r="BZC18" s="44"/>
      <c r="BZD18" s="44"/>
      <c r="BZE18" s="44"/>
      <c r="BZF18" s="44"/>
      <c r="BZG18" s="44"/>
      <c r="BZH18" s="44"/>
      <c r="BZI18" s="44"/>
      <c r="BZJ18" s="44"/>
      <c r="BZK18" s="44"/>
      <c r="BZL18" s="44"/>
      <c r="BZM18" s="44"/>
      <c r="BZN18" s="44"/>
      <c r="BZO18" s="44"/>
      <c r="BZP18" s="44"/>
      <c r="BZQ18" s="44"/>
      <c r="BZR18" s="44"/>
      <c r="BZS18" s="44"/>
      <c r="BZT18" s="44"/>
      <c r="BZU18" s="44"/>
      <c r="BZV18" s="44"/>
      <c r="BZW18" s="44"/>
      <c r="BZX18" s="44"/>
      <c r="BZY18" s="44"/>
      <c r="BZZ18" s="44"/>
      <c r="CAA18" s="44"/>
      <c r="CAB18" s="44"/>
      <c r="CAC18" s="44"/>
      <c r="CAD18" s="44"/>
      <c r="CAE18" s="44"/>
      <c r="CAF18" s="44"/>
      <c r="CAG18" s="44"/>
      <c r="CAH18" s="44"/>
      <c r="CAI18" s="44"/>
      <c r="CAJ18" s="44"/>
      <c r="CAK18" s="44"/>
      <c r="CAL18" s="44"/>
      <c r="CAM18" s="44"/>
      <c r="CAN18" s="44"/>
      <c r="CAO18" s="44"/>
      <c r="CAP18" s="44"/>
      <c r="CAQ18" s="44"/>
      <c r="CAR18" s="44"/>
      <c r="CAS18" s="44"/>
      <c r="CAT18" s="44"/>
      <c r="CAU18" s="44"/>
      <c r="CAV18" s="44"/>
      <c r="CAW18" s="44"/>
      <c r="CAX18" s="44"/>
      <c r="CAY18" s="44"/>
      <c r="CAZ18" s="44"/>
      <c r="CBA18" s="44"/>
      <c r="CBB18" s="44"/>
      <c r="CBC18" s="44"/>
      <c r="CBD18" s="44"/>
      <c r="CBE18" s="44"/>
      <c r="CBF18" s="44"/>
      <c r="CBG18" s="44"/>
      <c r="CBH18" s="44"/>
      <c r="CBI18" s="44"/>
      <c r="CBJ18" s="44"/>
      <c r="CBK18" s="44"/>
      <c r="CBL18" s="44"/>
      <c r="CBM18" s="44"/>
      <c r="CBN18" s="44"/>
      <c r="CBO18" s="44"/>
      <c r="CBP18" s="44"/>
      <c r="CBQ18" s="44"/>
      <c r="CBR18" s="44"/>
      <c r="CBS18" s="44"/>
      <c r="CBT18" s="44"/>
      <c r="CBU18" s="44"/>
      <c r="CBV18" s="44"/>
      <c r="CBW18" s="44"/>
      <c r="CBX18" s="44"/>
      <c r="CBY18" s="44"/>
      <c r="CBZ18" s="44"/>
      <c r="CCA18" s="44"/>
      <c r="CCB18" s="44"/>
      <c r="CCC18" s="44"/>
      <c r="CCD18" s="44"/>
      <c r="CCE18" s="44"/>
      <c r="CCF18" s="44"/>
      <c r="CCG18" s="44"/>
      <c r="CCH18" s="44"/>
      <c r="CCI18" s="44"/>
      <c r="CCJ18" s="44"/>
      <c r="CCK18" s="44"/>
      <c r="CCL18" s="44"/>
      <c r="CCM18" s="44"/>
      <c r="CCN18" s="44"/>
      <c r="CCO18" s="44"/>
      <c r="CCP18" s="44"/>
      <c r="CCQ18" s="44"/>
      <c r="CCR18" s="44"/>
      <c r="CCS18" s="44"/>
      <c r="CCT18" s="44"/>
      <c r="CCU18" s="44"/>
      <c r="CCV18" s="44"/>
      <c r="CCW18" s="44"/>
      <c r="CCX18" s="44"/>
      <c r="CCY18" s="44"/>
      <c r="CCZ18" s="44"/>
      <c r="CDA18" s="44"/>
      <c r="CDB18" s="44"/>
      <c r="CDC18" s="44"/>
      <c r="CDD18" s="44"/>
      <c r="CDE18" s="44"/>
      <c r="CDF18" s="44"/>
      <c r="CDG18" s="44"/>
      <c r="CDH18" s="44"/>
      <c r="CDI18" s="44"/>
      <c r="CDJ18" s="44"/>
      <c r="CDK18" s="44"/>
      <c r="CDL18" s="44"/>
      <c r="CDM18" s="44"/>
      <c r="CDN18" s="44"/>
      <c r="CDO18" s="44"/>
      <c r="CDP18" s="44"/>
      <c r="CDQ18" s="44"/>
      <c r="CDR18" s="44"/>
      <c r="CDS18" s="44"/>
      <c r="CDT18" s="44"/>
      <c r="CDU18" s="44"/>
      <c r="CDV18" s="44"/>
      <c r="CDW18" s="44"/>
      <c r="CDX18" s="44"/>
      <c r="CDY18" s="44"/>
      <c r="CDZ18" s="44"/>
      <c r="CEA18" s="44"/>
      <c r="CEB18" s="44"/>
      <c r="CEC18" s="44"/>
      <c r="CED18" s="44"/>
      <c r="CEE18" s="44"/>
      <c r="CEF18" s="44"/>
      <c r="CEG18" s="44"/>
      <c r="CEH18" s="44"/>
      <c r="CEI18" s="44"/>
      <c r="CEJ18" s="44"/>
      <c r="CEK18" s="44"/>
      <c r="CEL18" s="44"/>
      <c r="CEM18" s="44"/>
      <c r="CEN18" s="44"/>
      <c r="CEO18" s="44"/>
      <c r="CEP18" s="44"/>
      <c r="CEQ18" s="44"/>
      <c r="CER18" s="44"/>
      <c r="CES18" s="44"/>
      <c r="CET18" s="44"/>
      <c r="CEU18" s="44"/>
      <c r="CEV18" s="44"/>
      <c r="CEW18" s="44"/>
      <c r="CEX18" s="44"/>
      <c r="CEY18" s="44"/>
      <c r="CEZ18" s="44"/>
      <c r="CFA18" s="44"/>
      <c r="CFB18" s="44"/>
      <c r="CFC18" s="44"/>
      <c r="CFD18" s="44"/>
      <c r="CFE18" s="44"/>
      <c r="CFF18" s="44"/>
      <c r="CFG18" s="44"/>
      <c r="CFH18" s="44"/>
      <c r="CFI18" s="44"/>
      <c r="CFJ18" s="44"/>
      <c r="CFK18" s="44"/>
      <c r="CFL18" s="44"/>
      <c r="CFM18" s="44"/>
      <c r="CFN18" s="44"/>
      <c r="CFO18" s="44"/>
      <c r="CFP18" s="44"/>
      <c r="CFQ18" s="44"/>
      <c r="CFR18" s="44"/>
      <c r="CFS18" s="44"/>
      <c r="CFT18" s="44"/>
      <c r="CFU18" s="44"/>
      <c r="CFV18" s="44"/>
      <c r="CFW18" s="44"/>
      <c r="CFX18" s="44"/>
      <c r="CFY18" s="44"/>
      <c r="CFZ18" s="44"/>
      <c r="CGA18" s="44"/>
      <c r="CGB18" s="44"/>
      <c r="CGC18" s="44"/>
      <c r="CGD18" s="44"/>
      <c r="CGE18" s="44"/>
      <c r="CGF18" s="44"/>
      <c r="CGG18" s="44"/>
      <c r="CGH18" s="44"/>
      <c r="CGI18" s="44"/>
      <c r="CGJ18" s="44"/>
      <c r="CGK18" s="44"/>
      <c r="CGL18" s="44"/>
      <c r="CGM18" s="44"/>
      <c r="CGN18" s="44"/>
      <c r="CGO18" s="44"/>
      <c r="CGP18" s="44"/>
      <c r="CGQ18" s="44"/>
      <c r="CGR18" s="44"/>
      <c r="CGS18" s="44"/>
      <c r="CGT18" s="44"/>
      <c r="CGU18" s="44"/>
      <c r="CGV18" s="44"/>
      <c r="CGW18" s="44"/>
      <c r="CGX18" s="44"/>
      <c r="CGY18" s="44"/>
      <c r="CGZ18" s="44"/>
      <c r="CHA18" s="44"/>
      <c r="CHB18" s="44"/>
      <c r="CHC18" s="44"/>
      <c r="CHD18" s="44"/>
      <c r="CHE18" s="44"/>
      <c r="CHF18" s="44"/>
      <c r="CHG18" s="44"/>
      <c r="CHH18" s="44"/>
      <c r="CHI18" s="44"/>
      <c r="CHJ18" s="44"/>
      <c r="CHK18" s="44"/>
      <c r="CHL18" s="44"/>
      <c r="CHM18" s="44"/>
      <c r="CHN18" s="44"/>
      <c r="CHO18" s="44"/>
      <c r="CHP18" s="44"/>
      <c r="CHQ18" s="44"/>
      <c r="CHR18" s="44"/>
      <c r="CHS18" s="44"/>
      <c r="CHT18" s="44"/>
      <c r="CHU18" s="44"/>
      <c r="CHV18" s="44"/>
      <c r="CHW18" s="44"/>
      <c r="CHX18" s="44"/>
      <c r="CHY18" s="44"/>
      <c r="CHZ18" s="44"/>
      <c r="CIA18" s="44"/>
      <c r="CIB18" s="44"/>
      <c r="CIC18" s="44"/>
      <c r="CID18" s="44"/>
      <c r="CIE18" s="44"/>
      <c r="CIF18" s="44"/>
      <c r="CIG18" s="44"/>
      <c r="CIH18" s="44"/>
      <c r="CII18" s="44"/>
      <c r="CIJ18" s="44"/>
      <c r="CIK18" s="44"/>
      <c r="CIL18" s="44"/>
      <c r="CIM18" s="44"/>
      <c r="CIN18" s="44"/>
      <c r="CIO18" s="44"/>
      <c r="CIP18" s="44"/>
      <c r="CIQ18" s="44"/>
      <c r="CIR18" s="44"/>
      <c r="CIS18" s="44"/>
      <c r="CIT18" s="44"/>
      <c r="CIU18" s="44"/>
      <c r="CIV18" s="44"/>
      <c r="CIW18" s="44"/>
      <c r="CIX18" s="44"/>
      <c r="CIY18" s="44"/>
      <c r="CIZ18" s="44"/>
      <c r="CJA18" s="44"/>
      <c r="CJB18" s="44"/>
      <c r="CJC18" s="44"/>
      <c r="CJD18" s="44"/>
      <c r="CJE18" s="44"/>
      <c r="CJF18" s="44"/>
      <c r="CJG18" s="44"/>
      <c r="CJH18" s="44"/>
      <c r="CJI18" s="44"/>
      <c r="CJJ18" s="44"/>
      <c r="CJK18" s="44"/>
      <c r="CJL18" s="44"/>
      <c r="CJM18" s="44"/>
      <c r="CJN18" s="44"/>
      <c r="CJO18" s="44"/>
      <c r="CJP18" s="44"/>
      <c r="CJQ18" s="44"/>
      <c r="CJR18" s="44"/>
      <c r="CJS18" s="44"/>
      <c r="CJT18" s="44"/>
      <c r="CJU18" s="44"/>
      <c r="CJV18" s="44"/>
      <c r="CJW18" s="44"/>
      <c r="CJX18" s="44"/>
      <c r="CJY18" s="44"/>
      <c r="CJZ18" s="44"/>
      <c r="CKA18" s="44"/>
      <c r="CKB18" s="44"/>
      <c r="CKC18" s="44"/>
      <c r="CKD18" s="44"/>
      <c r="CKE18" s="44"/>
      <c r="CKF18" s="44"/>
      <c r="CKG18" s="44"/>
      <c r="CKH18" s="44"/>
      <c r="CKI18" s="44"/>
      <c r="CKJ18" s="44"/>
      <c r="CKK18" s="44"/>
      <c r="CKL18" s="44"/>
      <c r="CKM18" s="44"/>
      <c r="CKN18" s="44"/>
      <c r="CKO18" s="44"/>
      <c r="CKP18" s="44"/>
      <c r="CKQ18" s="44"/>
      <c r="CKR18" s="44"/>
      <c r="CKS18" s="44"/>
      <c r="CKT18" s="44"/>
      <c r="CKU18" s="44"/>
      <c r="CKV18" s="44"/>
      <c r="CKW18" s="44"/>
      <c r="CKX18" s="44"/>
      <c r="CKY18" s="44"/>
      <c r="CKZ18" s="44"/>
      <c r="CLA18" s="44"/>
      <c r="CLB18" s="44"/>
      <c r="CLC18" s="44"/>
      <c r="CLD18" s="44"/>
      <c r="CLE18" s="44"/>
      <c r="CLF18" s="44"/>
      <c r="CLG18" s="44"/>
      <c r="CLH18" s="44"/>
      <c r="CLI18" s="44"/>
      <c r="CLJ18" s="44"/>
      <c r="CLK18" s="44"/>
      <c r="CLL18" s="44"/>
      <c r="CLM18" s="44"/>
      <c r="CLN18" s="44"/>
      <c r="CLO18" s="44"/>
      <c r="CLP18" s="44"/>
      <c r="CLQ18" s="44"/>
      <c r="CLR18" s="44"/>
      <c r="CLS18" s="44"/>
      <c r="CLT18" s="44"/>
      <c r="CLU18" s="44"/>
      <c r="CLV18" s="44"/>
      <c r="CLW18" s="44"/>
      <c r="CLX18" s="44"/>
      <c r="CLY18" s="44"/>
      <c r="CLZ18" s="44"/>
      <c r="CMA18" s="44"/>
      <c r="CMB18" s="44"/>
      <c r="CMC18" s="44"/>
      <c r="CMD18" s="44"/>
      <c r="CME18" s="44"/>
      <c r="CMF18" s="44"/>
      <c r="CMG18" s="44"/>
      <c r="CMH18" s="44"/>
      <c r="CMI18" s="44"/>
      <c r="CMJ18" s="44"/>
      <c r="CMK18" s="44"/>
      <c r="CML18" s="44"/>
      <c r="CMM18" s="44"/>
      <c r="CMN18" s="44"/>
      <c r="CMO18" s="44"/>
      <c r="CMP18" s="44"/>
      <c r="CMQ18" s="44"/>
      <c r="CMR18" s="44"/>
      <c r="CMS18" s="44"/>
      <c r="CMT18" s="44"/>
      <c r="CMU18" s="44"/>
      <c r="CMV18" s="44"/>
      <c r="CMW18" s="44"/>
      <c r="CMX18" s="44"/>
      <c r="CMY18" s="44"/>
      <c r="CMZ18" s="44"/>
      <c r="CNA18" s="44"/>
      <c r="CNB18" s="44"/>
      <c r="CNC18" s="44"/>
      <c r="CND18" s="44"/>
      <c r="CNE18" s="44"/>
      <c r="CNF18" s="44"/>
      <c r="CNG18" s="44"/>
      <c r="CNH18" s="44"/>
      <c r="CNI18" s="44"/>
      <c r="CNJ18" s="44"/>
      <c r="CNK18" s="44"/>
      <c r="CNL18" s="44"/>
      <c r="CNM18" s="44"/>
      <c r="CNN18" s="44"/>
      <c r="CNO18" s="44"/>
      <c r="CNP18" s="44"/>
      <c r="CNQ18" s="44"/>
      <c r="CNR18" s="44"/>
      <c r="CNS18" s="44"/>
      <c r="CNT18" s="44"/>
      <c r="CNU18" s="44"/>
      <c r="CNV18" s="44"/>
      <c r="CNW18" s="44"/>
      <c r="CNX18" s="44"/>
      <c r="CNY18" s="44"/>
      <c r="CNZ18" s="44"/>
      <c r="COA18" s="44"/>
      <c r="COB18" s="44"/>
      <c r="COC18" s="44"/>
      <c r="COD18" s="44"/>
      <c r="COE18" s="44"/>
      <c r="COF18" s="44"/>
      <c r="COG18" s="44"/>
      <c r="COH18" s="44"/>
      <c r="COI18" s="44"/>
      <c r="COJ18" s="44"/>
      <c r="COK18" s="44"/>
      <c r="COL18" s="44"/>
      <c r="COM18" s="44"/>
      <c r="CON18" s="44"/>
      <c r="COO18" s="44"/>
      <c r="COP18" s="44"/>
      <c r="COQ18" s="44"/>
      <c r="COR18" s="44"/>
      <c r="COS18" s="44"/>
      <c r="COT18" s="44"/>
      <c r="COU18" s="44"/>
      <c r="COV18" s="44"/>
      <c r="COW18" s="44"/>
      <c r="COX18" s="44"/>
      <c r="COY18" s="44"/>
      <c r="COZ18" s="44"/>
      <c r="CPA18" s="44"/>
      <c r="CPB18" s="44"/>
      <c r="CPC18" s="44"/>
      <c r="CPD18" s="44"/>
      <c r="CPE18" s="44"/>
      <c r="CPF18" s="44"/>
      <c r="CPG18" s="44"/>
      <c r="CPH18" s="44"/>
      <c r="CPI18" s="44"/>
      <c r="CPJ18" s="44"/>
      <c r="CPK18" s="44"/>
      <c r="CPL18" s="44"/>
      <c r="CPM18" s="44"/>
      <c r="CPN18" s="44"/>
      <c r="CPO18" s="44"/>
      <c r="CPP18" s="44"/>
      <c r="CPQ18" s="44"/>
      <c r="CPR18" s="44"/>
      <c r="CPS18" s="44"/>
      <c r="CPT18" s="44"/>
      <c r="CPU18" s="44"/>
      <c r="CPV18" s="44"/>
      <c r="CPW18" s="44"/>
      <c r="CPX18" s="44"/>
      <c r="CPY18" s="44"/>
      <c r="CPZ18" s="44"/>
      <c r="CQA18" s="44"/>
      <c r="CQB18" s="44"/>
      <c r="CQC18" s="44"/>
      <c r="CQD18" s="44"/>
      <c r="CQE18" s="44"/>
      <c r="CQF18" s="44"/>
      <c r="CQG18" s="44"/>
      <c r="CQH18" s="44"/>
      <c r="CQI18" s="44"/>
      <c r="CQJ18" s="44"/>
      <c r="CQK18" s="44"/>
      <c r="CQL18" s="44"/>
      <c r="CQM18" s="44"/>
      <c r="CQN18" s="44"/>
      <c r="CQO18" s="44"/>
      <c r="CQP18" s="44"/>
      <c r="CQQ18" s="44"/>
      <c r="CQR18" s="44"/>
      <c r="CQS18" s="44"/>
      <c r="CQT18" s="44"/>
      <c r="CQU18" s="44"/>
      <c r="CQV18" s="44"/>
      <c r="CQW18" s="44"/>
      <c r="CQX18" s="44"/>
      <c r="CQY18" s="44"/>
      <c r="CQZ18" s="44"/>
      <c r="CRA18" s="44"/>
      <c r="CRB18" s="44"/>
      <c r="CRC18" s="44"/>
      <c r="CRD18" s="44"/>
      <c r="CRE18" s="44"/>
      <c r="CRF18" s="44"/>
      <c r="CRG18" s="44"/>
      <c r="CRH18" s="44"/>
      <c r="CRI18" s="44"/>
      <c r="CRJ18" s="44"/>
      <c r="CRK18" s="44"/>
      <c r="CRL18" s="44"/>
      <c r="CRM18" s="44"/>
      <c r="CRN18" s="44"/>
      <c r="CRO18" s="44"/>
      <c r="CRP18" s="44"/>
      <c r="CRQ18" s="44"/>
      <c r="CRR18" s="44"/>
      <c r="CRS18" s="44"/>
      <c r="CRT18" s="44"/>
      <c r="CRU18" s="44"/>
      <c r="CRV18" s="44"/>
      <c r="CRW18" s="44"/>
      <c r="CRX18" s="44"/>
      <c r="CRY18" s="44"/>
      <c r="CRZ18" s="44"/>
      <c r="CSA18" s="44"/>
      <c r="CSB18" s="44"/>
      <c r="CSC18" s="44"/>
      <c r="CSD18" s="44"/>
      <c r="CSE18" s="44"/>
      <c r="CSF18" s="44"/>
      <c r="CSG18" s="44"/>
      <c r="CSH18" s="44"/>
      <c r="CSI18" s="44"/>
      <c r="CSJ18" s="44"/>
      <c r="CSK18" s="44"/>
      <c r="CSL18" s="44"/>
      <c r="CSM18" s="44"/>
      <c r="CSN18" s="44"/>
      <c r="CSO18" s="44"/>
      <c r="CSP18" s="44"/>
      <c r="CSQ18" s="44"/>
      <c r="CSR18" s="44"/>
      <c r="CSS18" s="44"/>
      <c r="CST18" s="44"/>
      <c r="CSU18" s="44"/>
      <c r="CSV18" s="44"/>
      <c r="CSW18" s="44"/>
      <c r="CSX18" s="44"/>
      <c r="CSY18" s="44"/>
      <c r="CSZ18" s="44"/>
      <c r="CTA18" s="44"/>
      <c r="CTB18" s="44"/>
      <c r="CTC18" s="44"/>
      <c r="CTD18" s="44"/>
      <c r="CTE18" s="44"/>
      <c r="CTF18" s="44"/>
      <c r="CTG18" s="44"/>
      <c r="CTH18" s="44"/>
      <c r="CTI18" s="44"/>
      <c r="CTJ18" s="44"/>
      <c r="CTK18" s="44"/>
      <c r="CTL18" s="44"/>
      <c r="CTM18" s="44"/>
      <c r="CTN18" s="44"/>
      <c r="CTO18" s="44"/>
      <c r="CTP18" s="44"/>
      <c r="CTQ18" s="44"/>
      <c r="CTR18" s="44"/>
      <c r="CTS18" s="44"/>
      <c r="CTT18" s="44"/>
      <c r="CTU18" s="44"/>
      <c r="CTV18" s="44"/>
      <c r="CTW18" s="44"/>
      <c r="CTX18" s="44"/>
      <c r="CTY18" s="44"/>
      <c r="CTZ18" s="44"/>
      <c r="CUA18" s="44"/>
      <c r="CUB18" s="44"/>
      <c r="CUC18" s="44"/>
      <c r="CUD18" s="44"/>
      <c r="CUE18" s="44"/>
      <c r="CUF18" s="44"/>
      <c r="CUG18" s="44"/>
      <c r="CUH18" s="44"/>
      <c r="CUI18" s="44"/>
      <c r="CUJ18" s="44"/>
      <c r="CUK18" s="44"/>
      <c r="CUL18" s="44"/>
      <c r="CUM18" s="44"/>
      <c r="CUN18" s="44"/>
      <c r="CUO18" s="44"/>
      <c r="CUP18" s="44"/>
      <c r="CUQ18" s="44"/>
      <c r="CUR18" s="44"/>
      <c r="CUS18" s="44"/>
      <c r="CUT18" s="44"/>
      <c r="CUU18" s="44"/>
      <c r="CUV18" s="44"/>
      <c r="CUW18" s="44"/>
      <c r="CUX18" s="44"/>
      <c r="CUY18" s="44"/>
      <c r="CUZ18" s="44"/>
      <c r="CVA18" s="44"/>
      <c r="CVB18" s="44"/>
      <c r="CVC18" s="44"/>
      <c r="CVD18" s="44"/>
      <c r="CVE18" s="44"/>
      <c r="CVF18" s="44"/>
      <c r="CVG18" s="44"/>
      <c r="CVH18" s="44"/>
      <c r="CVI18" s="44"/>
      <c r="CVJ18" s="44"/>
      <c r="CVK18" s="44"/>
      <c r="CVL18" s="44"/>
      <c r="CVM18" s="44"/>
      <c r="CVN18" s="44"/>
      <c r="CVO18" s="44"/>
      <c r="CVP18" s="44"/>
      <c r="CVQ18" s="44"/>
      <c r="CVR18" s="44"/>
      <c r="CVS18" s="44"/>
      <c r="CVT18" s="44"/>
      <c r="CVU18" s="44"/>
      <c r="CVV18" s="44"/>
      <c r="CVW18" s="44"/>
      <c r="CVX18" s="44"/>
      <c r="CVY18" s="44"/>
      <c r="CVZ18" s="44"/>
      <c r="CWA18" s="44"/>
      <c r="CWB18" s="44"/>
      <c r="CWC18" s="44"/>
      <c r="CWD18" s="44"/>
      <c r="CWE18" s="44"/>
      <c r="CWF18" s="44"/>
      <c r="CWG18" s="44"/>
      <c r="CWH18" s="44"/>
      <c r="CWI18" s="44"/>
      <c r="CWJ18" s="44"/>
      <c r="CWK18" s="44"/>
      <c r="CWL18" s="44"/>
      <c r="CWM18" s="44"/>
      <c r="CWN18" s="44"/>
      <c r="CWO18" s="44"/>
      <c r="CWP18" s="44"/>
      <c r="CWQ18" s="44"/>
      <c r="CWR18" s="44"/>
      <c r="CWS18" s="44"/>
      <c r="CWT18" s="44"/>
      <c r="CWU18" s="44"/>
      <c r="CWV18" s="44"/>
      <c r="CWW18" s="44"/>
      <c r="CWX18" s="44"/>
      <c r="CWY18" s="44"/>
      <c r="CWZ18" s="44"/>
      <c r="CXA18" s="44"/>
      <c r="CXB18" s="44"/>
      <c r="CXC18" s="44"/>
      <c r="CXD18" s="44"/>
      <c r="CXE18" s="44"/>
      <c r="CXF18" s="44"/>
      <c r="CXG18" s="44"/>
      <c r="CXH18" s="44"/>
      <c r="CXI18" s="44"/>
      <c r="CXJ18" s="44"/>
      <c r="CXK18" s="44"/>
      <c r="CXL18" s="44"/>
      <c r="CXM18" s="44"/>
      <c r="CXN18" s="44"/>
      <c r="CXO18" s="44"/>
      <c r="CXP18" s="44"/>
      <c r="CXQ18" s="44"/>
      <c r="CXR18" s="44"/>
      <c r="CXS18" s="44"/>
      <c r="CXT18" s="44"/>
      <c r="CXU18" s="44"/>
      <c r="CXV18" s="44"/>
      <c r="CXW18" s="44"/>
      <c r="CXX18" s="44"/>
      <c r="CXY18" s="44"/>
      <c r="CXZ18" s="44"/>
      <c r="CYA18" s="44"/>
      <c r="CYB18" s="44"/>
      <c r="CYC18" s="44"/>
      <c r="CYD18" s="44"/>
      <c r="CYE18" s="44"/>
      <c r="CYF18" s="44"/>
      <c r="CYG18" s="44"/>
      <c r="CYH18" s="44"/>
      <c r="CYI18" s="44"/>
      <c r="CYJ18" s="44"/>
      <c r="CYK18" s="44"/>
      <c r="CYL18" s="44"/>
      <c r="CYM18" s="44"/>
      <c r="CYN18" s="44"/>
      <c r="CYO18" s="44"/>
      <c r="CYP18" s="44"/>
      <c r="CYQ18" s="44"/>
      <c r="CYR18" s="44"/>
      <c r="CYS18" s="44"/>
      <c r="CYT18" s="44"/>
      <c r="CYU18" s="44"/>
      <c r="CYV18" s="44"/>
      <c r="CYW18" s="44"/>
      <c r="CYX18" s="44"/>
      <c r="CYY18" s="44"/>
      <c r="CYZ18" s="44"/>
      <c r="CZA18" s="44"/>
      <c r="CZB18" s="44"/>
      <c r="CZC18" s="44"/>
      <c r="CZD18" s="44"/>
      <c r="CZE18" s="44"/>
      <c r="CZF18" s="44"/>
      <c r="CZG18" s="44"/>
      <c r="CZH18" s="44"/>
      <c r="CZI18" s="44"/>
      <c r="CZJ18" s="44"/>
      <c r="CZK18" s="44"/>
      <c r="CZL18" s="44"/>
      <c r="CZM18" s="44"/>
      <c r="CZN18" s="44"/>
      <c r="CZO18" s="44"/>
      <c r="CZP18" s="44"/>
      <c r="CZQ18" s="44"/>
      <c r="CZR18" s="44"/>
      <c r="CZS18" s="44"/>
      <c r="CZT18" s="44"/>
      <c r="CZU18" s="44"/>
      <c r="CZV18" s="44"/>
      <c r="CZW18" s="44"/>
      <c r="CZX18" s="44"/>
      <c r="CZY18" s="44"/>
      <c r="CZZ18" s="44"/>
      <c r="DAA18" s="44"/>
      <c r="DAB18" s="44"/>
      <c r="DAC18" s="44"/>
      <c r="DAD18" s="44"/>
      <c r="DAE18" s="44"/>
      <c r="DAF18" s="44"/>
      <c r="DAG18" s="44"/>
      <c r="DAH18" s="44"/>
      <c r="DAI18" s="44"/>
      <c r="DAJ18" s="44"/>
      <c r="DAK18" s="44"/>
      <c r="DAL18" s="44"/>
      <c r="DAM18" s="44"/>
      <c r="DAN18" s="44"/>
      <c r="DAO18" s="44"/>
      <c r="DAP18" s="44"/>
      <c r="DAQ18" s="44"/>
      <c r="DAR18" s="44"/>
      <c r="DAS18" s="44"/>
      <c r="DAT18" s="44"/>
      <c r="DAU18" s="44"/>
      <c r="DAV18" s="44"/>
      <c r="DAW18" s="44"/>
      <c r="DAX18" s="44"/>
      <c r="DAY18" s="44"/>
      <c r="DAZ18" s="44"/>
      <c r="DBA18" s="44"/>
      <c r="DBB18" s="44"/>
      <c r="DBC18" s="44"/>
      <c r="DBD18" s="44"/>
      <c r="DBE18" s="44"/>
      <c r="DBF18" s="44"/>
      <c r="DBG18" s="44"/>
      <c r="DBH18" s="44"/>
      <c r="DBI18" s="44"/>
      <c r="DBJ18" s="44"/>
      <c r="DBK18" s="44"/>
      <c r="DBL18" s="44"/>
      <c r="DBM18" s="44"/>
      <c r="DBN18" s="44"/>
      <c r="DBO18" s="44"/>
      <c r="DBP18" s="44"/>
      <c r="DBQ18" s="44"/>
      <c r="DBR18" s="44"/>
      <c r="DBS18" s="44"/>
      <c r="DBT18" s="44"/>
      <c r="DBU18" s="44"/>
      <c r="DBV18" s="44"/>
      <c r="DBW18" s="44"/>
      <c r="DBX18" s="44"/>
      <c r="DBY18" s="44"/>
      <c r="DBZ18" s="44"/>
      <c r="DCA18" s="44"/>
      <c r="DCB18" s="44"/>
      <c r="DCC18" s="44"/>
      <c r="DCD18" s="44"/>
      <c r="DCE18" s="44"/>
      <c r="DCF18" s="44"/>
      <c r="DCG18" s="44"/>
      <c r="DCH18" s="44"/>
      <c r="DCI18" s="44"/>
      <c r="DCJ18" s="44"/>
      <c r="DCK18" s="44"/>
      <c r="DCL18" s="44"/>
      <c r="DCM18" s="44"/>
      <c r="DCN18" s="44"/>
      <c r="DCO18" s="44"/>
      <c r="DCP18" s="44"/>
      <c r="DCQ18" s="44"/>
      <c r="DCR18" s="44"/>
      <c r="DCS18" s="44"/>
      <c r="DCT18" s="44"/>
      <c r="DCU18" s="44"/>
      <c r="DCV18" s="44"/>
      <c r="DCW18" s="44"/>
      <c r="DCX18" s="44"/>
      <c r="DCY18" s="44"/>
      <c r="DCZ18" s="44"/>
      <c r="DDA18" s="44"/>
      <c r="DDB18" s="44"/>
      <c r="DDC18" s="44"/>
      <c r="DDD18" s="44"/>
      <c r="DDE18" s="44"/>
      <c r="DDF18" s="44"/>
      <c r="DDG18" s="44"/>
      <c r="DDH18" s="44"/>
      <c r="DDI18" s="44"/>
      <c r="DDJ18" s="44"/>
      <c r="DDK18" s="44"/>
      <c r="DDL18" s="44"/>
      <c r="DDM18" s="44"/>
      <c r="DDN18" s="44"/>
      <c r="DDO18" s="44"/>
      <c r="DDP18" s="44"/>
      <c r="DDQ18" s="44"/>
      <c r="DDR18" s="44"/>
      <c r="DDS18" s="44"/>
      <c r="DDT18" s="44"/>
      <c r="DDU18" s="44"/>
      <c r="DDV18" s="44"/>
      <c r="DDW18" s="44"/>
      <c r="DDX18" s="44"/>
      <c r="DDY18" s="44"/>
      <c r="DDZ18" s="44"/>
      <c r="DEA18" s="44"/>
      <c r="DEB18" s="44"/>
      <c r="DEC18" s="44"/>
      <c r="DED18" s="44"/>
      <c r="DEE18" s="44"/>
      <c r="DEF18" s="44"/>
      <c r="DEG18" s="44"/>
      <c r="DEH18" s="44"/>
      <c r="DEI18" s="44"/>
      <c r="DEJ18" s="44"/>
      <c r="DEK18" s="44"/>
      <c r="DEL18" s="44"/>
      <c r="DEM18" s="44"/>
      <c r="DEN18" s="44"/>
      <c r="DEO18" s="44"/>
      <c r="DEP18" s="44"/>
      <c r="DEQ18" s="44"/>
      <c r="DER18" s="44"/>
      <c r="DES18" s="44"/>
      <c r="DET18" s="44"/>
      <c r="DEU18" s="44"/>
      <c r="DEV18" s="44"/>
      <c r="DEW18" s="44"/>
      <c r="DEX18" s="44"/>
      <c r="DEY18" s="44"/>
      <c r="DEZ18" s="44"/>
      <c r="DFA18" s="44"/>
      <c r="DFB18" s="44"/>
      <c r="DFC18" s="44"/>
      <c r="DFD18" s="44"/>
      <c r="DFE18" s="44"/>
      <c r="DFF18" s="44"/>
      <c r="DFG18" s="44"/>
      <c r="DFH18" s="44"/>
      <c r="DFI18" s="44"/>
      <c r="DFJ18" s="44"/>
      <c r="DFK18" s="44"/>
      <c r="DFL18" s="44"/>
      <c r="DFM18" s="44"/>
      <c r="DFN18" s="44"/>
      <c r="DFO18" s="44"/>
      <c r="DFP18" s="44"/>
      <c r="DFQ18" s="44"/>
      <c r="DFR18" s="44"/>
      <c r="DFS18" s="44"/>
      <c r="DFT18" s="44"/>
      <c r="DFU18" s="44"/>
      <c r="DFV18" s="44"/>
      <c r="DFW18" s="44"/>
      <c r="DFX18" s="44"/>
      <c r="DFY18" s="44"/>
      <c r="DFZ18" s="44"/>
      <c r="DGA18" s="44"/>
      <c r="DGB18" s="44"/>
      <c r="DGC18" s="44"/>
      <c r="DGD18" s="44"/>
      <c r="DGE18" s="44"/>
      <c r="DGF18" s="44"/>
      <c r="DGG18" s="44"/>
      <c r="DGH18" s="44"/>
      <c r="DGI18" s="44"/>
      <c r="DGJ18" s="44"/>
      <c r="DGK18" s="44"/>
      <c r="DGL18" s="44"/>
      <c r="DGM18" s="44"/>
      <c r="DGN18" s="44"/>
      <c r="DGO18" s="44"/>
      <c r="DGP18" s="44"/>
      <c r="DGQ18" s="44"/>
      <c r="DGR18" s="44"/>
      <c r="DGS18" s="44"/>
      <c r="DGT18" s="44"/>
      <c r="DGU18" s="44"/>
      <c r="DGV18" s="44"/>
      <c r="DGW18" s="44"/>
      <c r="DGX18" s="44"/>
      <c r="DGY18" s="44"/>
      <c r="DGZ18" s="44"/>
      <c r="DHA18" s="44"/>
      <c r="DHB18" s="44"/>
      <c r="DHC18" s="44"/>
      <c r="DHD18" s="44"/>
      <c r="DHE18" s="44"/>
      <c r="DHF18" s="44"/>
      <c r="DHG18" s="44"/>
      <c r="DHH18" s="44"/>
      <c r="DHI18" s="44"/>
      <c r="DHJ18" s="44"/>
      <c r="DHK18" s="44"/>
      <c r="DHL18" s="44"/>
      <c r="DHM18" s="44"/>
      <c r="DHN18" s="44"/>
      <c r="DHO18" s="44"/>
      <c r="DHP18" s="44"/>
      <c r="DHQ18" s="44"/>
      <c r="DHR18" s="44"/>
      <c r="DHS18" s="44"/>
      <c r="DHT18" s="44"/>
      <c r="DHU18" s="44"/>
      <c r="DHV18" s="44"/>
      <c r="DHW18" s="44"/>
      <c r="DHX18" s="44"/>
      <c r="DHY18" s="44"/>
      <c r="DHZ18" s="44"/>
      <c r="DIA18" s="44"/>
      <c r="DIB18" s="44"/>
      <c r="DIC18" s="44"/>
      <c r="DID18" s="44"/>
      <c r="DIE18" s="44"/>
      <c r="DIF18" s="44"/>
      <c r="DIG18" s="44"/>
      <c r="DIH18" s="44"/>
      <c r="DII18" s="44"/>
      <c r="DIJ18" s="44"/>
      <c r="DIK18" s="44"/>
      <c r="DIL18" s="44"/>
      <c r="DIM18" s="44"/>
      <c r="DIN18" s="44"/>
      <c r="DIO18" s="44"/>
      <c r="DIP18" s="44"/>
      <c r="DIQ18" s="44"/>
      <c r="DIR18" s="44"/>
      <c r="DIS18" s="44"/>
      <c r="DIT18" s="44"/>
      <c r="DIU18" s="44"/>
      <c r="DIV18" s="44"/>
      <c r="DIW18" s="44"/>
      <c r="DIX18" s="44"/>
      <c r="DIY18" s="44"/>
      <c r="DIZ18" s="44"/>
      <c r="DJA18" s="44"/>
      <c r="DJB18" s="44"/>
      <c r="DJC18" s="44"/>
      <c r="DJD18" s="44"/>
      <c r="DJE18" s="44"/>
      <c r="DJF18" s="44"/>
      <c r="DJG18" s="44"/>
      <c r="DJH18" s="44"/>
      <c r="DJI18" s="44"/>
      <c r="DJJ18" s="44"/>
      <c r="DJK18" s="44"/>
      <c r="DJL18" s="44"/>
      <c r="DJM18" s="44"/>
      <c r="DJN18" s="44"/>
      <c r="DJO18" s="44"/>
      <c r="DJP18" s="44"/>
      <c r="DJQ18" s="44"/>
      <c r="DJR18" s="44"/>
      <c r="DJS18" s="44"/>
      <c r="DJT18" s="44"/>
      <c r="DJU18" s="44"/>
      <c r="DJV18" s="44"/>
      <c r="DJW18" s="44"/>
      <c r="DJX18" s="44"/>
      <c r="DJY18" s="44"/>
      <c r="DJZ18" s="44"/>
      <c r="DKA18" s="44"/>
      <c r="DKB18" s="44"/>
      <c r="DKC18" s="44"/>
      <c r="DKD18" s="44"/>
      <c r="DKE18" s="44"/>
      <c r="DKF18" s="44"/>
      <c r="DKG18" s="44"/>
      <c r="DKH18" s="44"/>
      <c r="DKI18" s="44"/>
      <c r="DKJ18" s="44"/>
      <c r="DKK18" s="44"/>
      <c r="DKL18" s="44"/>
      <c r="DKM18" s="44"/>
      <c r="DKN18" s="44"/>
      <c r="DKO18" s="44"/>
      <c r="DKP18" s="44"/>
      <c r="DKQ18" s="44"/>
      <c r="DKR18" s="44"/>
      <c r="DKS18" s="44"/>
      <c r="DKT18" s="44"/>
      <c r="DKU18" s="44"/>
      <c r="DKV18" s="44"/>
      <c r="DKW18" s="44"/>
      <c r="DKX18" s="44"/>
      <c r="DKY18" s="44"/>
      <c r="DKZ18" s="44"/>
      <c r="DLA18" s="44"/>
      <c r="DLB18" s="44"/>
      <c r="DLC18" s="44"/>
      <c r="DLD18" s="44"/>
      <c r="DLE18" s="44"/>
      <c r="DLF18" s="44"/>
      <c r="DLG18" s="44"/>
      <c r="DLH18" s="44"/>
      <c r="DLI18" s="44"/>
      <c r="DLJ18" s="44"/>
      <c r="DLK18" s="44"/>
      <c r="DLL18" s="44"/>
      <c r="DLM18" s="44"/>
      <c r="DLN18" s="44"/>
      <c r="DLO18" s="44"/>
      <c r="DLP18" s="44"/>
      <c r="DLQ18" s="44"/>
      <c r="DLR18" s="44"/>
      <c r="DLS18" s="44"/>
      <c r="DLT18" s="44"/>
      <c r="DLU18" s="44"/>
      <c r="DLV18" s="44"/>
      <c r="DLW18" s="44"/>
      <c r="DLX18" s="44"/>
      <c r="DLY18" s="44"/>
      <c r="DLZ18" s="44"/>
      <c r="DMA18" s="44"/>
      <c r="DMB18" s="44"/>
      <c r="DMC18" s="44"/>
      <c r="DMD18" s="44"/>
      <c r="DME18" s="44"/>
      <c r="DMF18" s="44"/>
      <c r="DMG18" s="44"/>
      <c r="DMH18" s="44"/>
      <c r="DMI18" s="44"/>
      <c r="DMJ18" s="44"/>
      <c r="DMK18" s="44"/>
      <c r="DML18" s="44"/>
      <c r="DMM18" s="44"/>
      <c r="DMN18" s="44"/>
      <c r="DMO18" s="44"/>
      <c r="DMP18" s="44"/>
      <c r="DMQ18" s="44"/>
      <c r="DMR18" s="44"/>
      <c r="DMS18" s="44"/>
      <c r="DMT18" s="44"/>
      <c r="DMU18" s="44"/>
      <c r="DMV18" s="44"/>
      <c r="DMW18" s="44"/>
      <c r="DMX18" s="44"/>
      <c r="DMY18" s="44"/>
      <c r="DMZ18" s="44"/>
      <c r="DNA18" s="44"/>
      <c r="DNB18" s="44"/>
      <c r="DNC18" s="44"/>
      <c r="DND18" s="44"/>
      <c r="DNE18" s="44"/>
      <c r="DNF18" s="44"/>
      <c r="DNG18" s="44"/>
      <c r="DNH18" s="44"/>
      <c r="DNI18" s="44"/>
      <c r="DNJ18" s="44"/>
      <c r="DNK18" s="44"/>
      <c r="DNL18" s="44"/>
      <c r="DNM18" s="44"/>
      <c r="DNN18" s="44"/>
      <c r="DNO18" s="44"/>
      <c r="DNP18" s="44"/>
      <c r="DNQ18" s="44"/>
      <c r="DNR18" s="44"/>
      <c r="DNS18" s="44"/>
      <c r="DNT18" s="44"/>
      <c r="DNU18" s="44"/>
      <c r="DNV18" s="44"/>
      <c r="DNW18" s="44"/>
      <c r="DNX18" s="44"/>
      <c r="DNY18" s="44"/>
      <c r="DNZ18" s="44"/>
      <c r="DOA18" s="44"/>
      <c r="DOB18" s="44"/>
      <c r="DOC18" s="44"/>
      <c r="DOD18" s="44"/>
      <c r="DOE18" s="44"/>
      <c r="DOF18" s="44"/>
      <c r="DOG18" s="44"/>
      <c r="DOH18" s="44"/>
      <c r="DOI18" s="44"/>
      <c r="DOJ18" s="44"/>
      <c r="DOK18" s="44"/>
      <c r="DOL18" s="44"/>
      <c r="DOM18" s="44"/>
      <c r="DON18" s="44"/>
      <c r="DOO18" s="44"/>
      <c r="DOP18" s="44"/>
      <c r="DOQ18" s="44"/>
      <c r="DOR18" s="44"/>
      <c r="DOS18" s="44"/>
      <c r="DOT18" s="44"/>
      <c r="DOU18" s="44"/>
      <c r="DOV18" s="44"/>
      <c r="DOW18" s="44"/>
      <c r="DOX18" s="44"/>
      <c r="DOY18" s="44"/>
      <c r="DOZ18" s="44"/>
      <c r="DPA18" s="44"/>
      <c r="DPB18" s="44"/>
      <c r="DPC18" s="44"/>
      <c r="DPD18" s="44"/>
      <c r="DPE18" s="44"/>
      <c r="DPF18" s="44"/>
      <c r="DPG18" s="44"/>
      <c r="DPH18" s="44"/>
      <c r="DPI18" s="44"/>
      <c r="DPJ18" s="44"/>
      <c r="DPK18" s="44"/>
      <c r="DPL18" s="44"/>
      <c r="DPM18" s="44"/>
      <c r="DPN18" s="44"/>
      <c r="DPO18" s="44"/>
      <c r="DPP18" s="44"/>
      <c r="DPQ18" s="44"/>
      <c r="DPR18" s="44"/>
      <c r="DPS18" s="44"/>
      <c r="DPT18" s="44"/>
      <c r="DPU18" s="44"/>
      <c r="DPV18" s="44"/>
      <c r="DPW18" s="44"/>
      <c r="DPX18" s="44"/>
      <c r="DPY18" s="44"/>
      <c r="DPZ18" s="44"/>
      <c r="DQA18" s="44"/>
      <c r="DQB18" s="44"/>
      <c r="DQC18" s="44"/>
      <c r="DQD18" s="44"/>
      <c r="DQE18" s="44"/>
      <c r="DQF18" s="44"/>
      <c r="DQG18" s="44"/>
      <c r="DQH18" s="44"/>
      <c r="DQI18" s="44"/>
      <c r="DQJ18" s="44"/>
      <c r="DQK18" s="44"/>
      <c r="DQL18" s="44"/>
      <c r="DQM18" s="44"/>
      <c r="DQN18" s="44"/>
      <c r="DQO18" s="44"/>
      <c r="DQP18" s="44"/>
      <c r="DQQ18" s="44"/>
      <c r="DQR18" s="44"/>
      <c r="DQS18" s="44"/>
      <c r="DQT18" s="44"/>
      <c r="DQU18" s="44"/>
      <c r="DQV18" s="44"/>
      <c r="DQW18" s="44"/>
      <c r="DQX18" s="44"/>
      <c r="DQY18" s="44"/>
      <c r="DQZ18" s="44"/>
      <c r="DRA18" s="44"/>
      <c r="DRB18" s="44"/>
      <c r="DRC18" s="44"/>
      <c r="DRD18" s="44"/>
      <c r="DRE18" s="44"/>
      <c r="DRF18" s="44"/>
      <c r="DRG18" s="44"/>
      <c r="DRH18" s="44"/>
      <c r="DRI18" s="44"/>
      <c r="DRJ18" s="44"/>
      <c r="DRK18" s="44"/>
      <c r="DRL18" s="44"/>
      <c r="DRM18" s="44"/>
      <c r="DRN18" s="44"/>
      <c r="DRO18" s="44"/>
      <c r="DRP18" s="44"/>
      <c r="DRQ18" s="44"/>
      <c r="DRR18" s="44"/>
      <c r="DRS18" s="44"/>
      <c r="DRT18" s="44"/>
      <c r="DRU18" s="44"/>
      <c r="DRV18" s="44"/>
      <c r="DRW18" s="44"/>
      <c r="DRX18" s="44"/>
      <c r="DRY18" s="44"/>
      <c r="DRZ18" s="44"/>
      <c r="DSA18" s="44"/>
      <c r="DSB18" s="44"/>
      <c r="DSC18" s="44"/>
      <c r="DSD18" s="44"/>
      <c r="DSE18" s="44"/>
      <c r="DSF18" s="44"/>
      <c r="DSG18" s="44"/>
      <c r="DSH18" s="44"/>
      <c r="DSI18" s="44"/>
      <c r="DSJ18" s="44"/>
      <c r="DSK18" s="44"/>
      <c r="DSL18" s="44"/>
      <c r="DSM18" s="44"/>
      <c r="DSN18" s="44"/>
      <c r="DSO18" s="44"/>
      <c r="DSP18" s="44"/>
      <c r="DSQ18" s="44"/>
      <c r="DSR18" s="44"/>
      <c r="DSS18" s="44"/>
      <c r="DST18" s="44"/>
      <c r="DSU18" s="44"/>
      <c r="DSV18" s="44"/>
      <c r="DSW18" s="44"/>
      <c r="DSX18" s="44"/>
      <c r="DSY18" s="44"/>
      <c r="DSZ18" s="44"/>
      <c r="DTA18" s="44"/>
      <c r="DTB18" s="44"/>
      <c r="DTC18" s="44"/>
      <c r="DTD18" s="44"/>
      <c r="DTE18" s="44"/>
      <c r="DTF18" s="44"/>
      <c r="DTG18" s="44"/>
      <c r="DTH18" s="44"/>
      <c r="DTI18" s="44"/>
      <c r="DTJ18" s="44"/>
      <c r="DTK18" s="44"/>
      <c r="DTL18" s="44"/>
      <c r="DTM18" s="44"/>
      <c r="DTN18" s="44"/>
      <c r="DTO18" s="44"/>
      <c r="DTP18" s="44"/>
      <c r="DTQ18" s="44"/>
      <c r="DTR18" s="44"/>
      <c r="DTS18" s="44"/>
      <c r="DTT18" s="44"/>
      <c r="DTU18" s="44"/>
      <c r="DTV18" s="44"/>
      <c r="DTW18" s="44"/>
      <c r="DTX18" s="44"/>
      <c r="DTY18" s="44"/>
      <c r="DTZ18" s="44"/>
      <c r="DUA18" s="44"/>
      <c r="DUB18" s="44"/>
      <c r="DUC18" s="44"/>
      <c r="DUD18" s="44"/>
      <c r="DUE18" s="44"/>
      <c r="DUF18" s="44"/>
      <c r="DUG18" s="44"/>
      <c r="DUH18" s="44"/>
      <c r="DUI18" s="44"/>
      <c r="DUJ18" s="44"/>
      <c r="DUK18" s="44"/>
      <c r="DUL18" s="44"/>
      <c r="DUM18" s="44"/>
      <c r="DUN18" s="44"/>
      <c r="DUO18" s="44"/>
      <c r="DUP18" s="44"/>
      <c r="DUQ18" s="44"/>
      <c r="DUR18" s="44"/>
      <c r="DUS18" s="44"/>
      <c r="DUT18" s="44"/>
      <c r="DUU18" s="44"/>
      <c r="DUV18" s="44"/>
      <c r="DUW18" s="44"/>
      <c r="DUX18" s="44"/>
      <c r="DUY18" s="44"/>
      <c r="DUZ18" s="44"/>
      <c r="DVA18" s="44"/>
      <c r="DVB18" s="44"/>
      <c r="DVC18" s="44"/>
      <c r="DVD18" s="44"/>
      <c r="DVE18" s="44"/>
      <c r="DVF18" s="44"/>
      <c r="DVG18" s="44"/>
      <c r="DVH18" s="44"/>
      <c r="DVI18" s="44"/>
      <c r="DVJ18" s="44"/>
      <c r="DVK18" s="44"/>
      <c r="DVL18" s="44"/>
      <c r="DVM18" s="44"/>
      <c r="DVN18" s="44"/>
      <c r="DVO18" s="44"/>
      <c r="DVP18" s="44"/>
      <c r="DVQ18" s="44"/>
      <c r="DVR18" s="44"/>
      <c r="DVS18" s="44"/>
      <c r="DVT18" s="44"/>
      <c r="DVU18" s="44"/>
      <c r="DVV18" s="44"/>
      <c r="DVW18" s="44"/>
      <c r="DVX18" s="44"/>
      <c r="DVY18" s="44"/>
      <c r="DVZ18" s="44"/>
      <c r="DWA18" s="44"/>
      <c r="DWB18" s="44"/>
      <c r="DWC18" s="44"/>
      <c r="DWD18" s="44"/>
      <c r="DWE18" s="44"/>
      <c r="DWF18" s="44"/>
      <c r="DWG18" s="44"/>
      <c r="DWH18" s="44"/>
      <c r="DWI18" s="44"/>
      <c r="DWJ18" s="44"/>
      <c r="DWK18" s="44"/>
      <c r="DWL18" s="44"/>
      <c r="DWM18" s="44"/>
      <c r="DWN18" s="44"/>
      <c r="DWO18" s="44"/>
      <c r="DWP18" s="44"/>
      <c r="DWQ18" s="44"/>
      <c r="DWR18" s="44"/>
      <c r="DWS18" s="44"/>
      <c r="DWT18" s="44"/>
      <c r="DWU18" s="44"/>
      <c r="DWV18" s="44"/>
      <c r="DWW18" s="44"/>
      <c r="DWX18" s="44"/>
      <c r="DWY18" s="44"/>
      <c r="DWZ18" s="44"/>
      <c r="DXA18" s="44"/>
      <c r="DXB18" s="44"/>
      <c r="DXC18" s="44"/>
      <c r="DXD18" s="44"/>
      <c r="DXE18" s="44"/>
      <c r="DXF18" s="44"/>
      <c r="DXG18" s="44"/>
      <c r="DXH18" s="44"/>
      <c r="DXI18" s="44"/>
      <c r="DXJ18" s="44"/>
      <c r="DXK18" s="44"/>
      <c r="DXL18" s="44"/>
      <c r="DXM18" s="44"/>
      <c r="DXN18" s="44"/>
      <c r="DXO18" s="44"/>
      <c r="DXP18" s="44"/>
      <c r="DXQ18" s="44"/>
      <c r="DXR18" s="44"/>
      <c r="DXS18" s="44"/>
      <c r="DXT18" s="44"/>
      <c r="DXU18" s="44"/>
      <c r="DXV18" s="44"/>
      <c r="DXW18" s="44"/>
      <c r="DXX18" s="44"/>
      <c r="DXY18" s="44"/>
      <c r="DXZ18" s="44"/>
      <c r="DYA18" s="44"/>
      <c r="DYB18" s="44"/>
      <c r="DYC18" s="44"/>
      <c r="DYD18" s="44"/>
      <c r="DYE18" s="44"/>
      <c r="DYF18" s="44"/>
      <c r="DYG18" s="44"/>
      <c r="DYH18" s="44"/>
      <c r="DYI18" s="44"/>
      <c r="DYJ18" s="44"/>
      <c r="DYK18" s="44"/>
      <c r="DYL18" s="44"/>
      <c r="DYM18" s="44"/>
      <c r="DYN18" s="44"/>
      <c r="DYO18" s="44"/>
      <c r="DYP18" s="44"/>
      <c r="DYQ18" s="44"/>
      <c r="DYR18" s="44"/>
      <c r="DYS18" s="44"/>
      <c r="DYT18" s="44"/>
      <c r="DYU18" s="44"/>
      <c r="DYV18" s="44"/>
      <c r="DYW18" s="44"/>
      <c r="DYX18" s="44"/>
      <c r="DYY18" s="44"/>
      <c r="DYZ18" s="44"/>
      <c r="DZA18" s="44"/>
      <c r="DZB18" s="44"/>
      <c r="DZC18" s="44"/>
      <c r="DZD18" s="44"/>
      <c r="DZE18" s="44"/>
      <c r="DZF18" s="44"/>
      <c r="DZG18" s="44"/>
      <c r="DZH18" s="44"/>
      <c r="DZI18" s="44"/>
      <c r="DZJ18" s="44"/>
      <c r="DZK18" s="44"/>
      <c r="DZL18" s="44"/>
      <c r="DZM18" s="44"/>
      <c r="DZN18" s="44"/>
      <c r="DZO18" s="44"/>
      <c r="DZP18" s="44"/>
      <c r="DZQ18" s="44"/>
      <c r="DZR18" s="44"/>
      <c r="DZS18" s="44"/>
      <c r="DZT18" s="44"/>
      <c r="DZU18" s="44"/>
      <c r="DZV18" s="44"/>
      <c r="DZW18" s="44"/>
      <c r="DZX18" s="44"/>
      <c r="DZY18" s="44"/>
      <c r="DZZ18" s="44"/>
      <c r="EAA18" s="44"/>
      <c r="EAB18" s="44"/>
      <c r="EAC18" s="44"/>
      <c r="EAD18" s="44"/>
      <c r="EAE18" s="44"/>
      <c r="EAF18" s="44"/>
      <c r="EAG18" s="44"/>
      <c r="EAH18" s="44"/>
      <c r="EAI18" s="44"/>
      <c r="EAJ18" s="44"/>
      <c r="EAK18" s="44"/>
      <c r="EAL18" s="44"/>
      <c r="EAM18" s="44"/>
      <c r="EAN18" s="44"/>
      <c r="EAO18" s="44"/>
      <c r="EAP18" s="44"/>
      <c r="EAQ18" s="44"/>
      <c r="EAR18" s="44"/>
      <c r="EAS18" s="44"/>
      <c r="EAT18" s="44"/>
      <c r="EAU18" s="44"/>
      <c r="EAV18" s="44"/>
      <c r="EAW18" s="44"/>
      <c r="EAX18" s="44"/>
      <c r="EAY18" s="44"/>
      <c r="EAZ18" s="44"/>
      <c r="EBA18" s="44"/>
      <c r="EBB18" s="44"/>
      <c r="EBC18" s="44"/>
      <c r="EBD18" s="44"/>
      <c r="EBE18" s="44"/>
      <c r="EBF18" s="44"/>
      <c r="EBG18" s="44"/>
      <c r="EBH18" s="44"/>
      <c r="EBI18" s="44"/>
      <c r="EBJ18" s="44"/>
      <c r="EBK18" s="44"/>
      <c r="EBL18" s="44"/>
      <c r="EBM18" s="44"/>
      <c r="EBN18" s="44"/>
      <c r="EBO18" s="44"/>
      <c r="EBP18" s="44"/>
      <c r="EBQ18" s="44"/>
      <c r="EBR18" s="44"/>
      <c r="EBS18" s="44"/>
      <c r="EBT18" s="44"/>
      <c r="EBU18" s="44"/>
      <c r="EBV18" s="44"/>
      <c r="EBW18" s="44"/>
      <c r="EBX18" s="44"/>
      <c r="EBY18" s="44"/>
      <c r="EBZ18" s="44"/>
      <c r="ECA18" s="44"/>
      <c r="ECB18" s="44"/>
      <c r="ECC18" s="44"/>
      <c r="ECD18" s="44"/>
      <c r="ECE18" s="44"/>
      <c r="ECF18" s="44"/>
      <c r="ECG18" s="44"/>
      <c r="ECH18" s="44"/>
      <c r="ECI18" s="44"/>
      <c r="ECJ18" s="44"/>
      <c r="ECK18" s="44"/>
      <c r="ECL18" s="44"/>
      <c r="ECM18" s="44"/>
      <c r="ECN18" s="44"/>
      <c r="ECO18" s="44"/>
      <c r="ECP18" s="44"/>
      <c r="ECQ18" s="44"/>
      <c r="ECR18" s="44"/>
      <c r="ECS18" s="44"/>
      <c r="ECT18" s="44"/>
      <c r="ECU18" s="44"/>
      <c r="ECV18" s="44"/>
      <c r="ECW18" s="44"/>
      <c r="ECX18" s="44"/>
      <c r="ECY18" s="44"/>
      <c r="ECZ18" s="44"/>
      <c r="EDA18" s="44"/>
      <c r="EDB18" s="44"/>
      <c r="EDC18" s="44"/>
      <c r="EDD18" s="44"/>
      <c r="EDE18" s="44"/>
      <c r="EDF18" s="44"/>
      <c r="EDG18" s="44"/>
      <c r="EDH18" s="44"/>
      <c r="EDI18" s="44"/>
      <c r="EDJ18" s="44"/>
      <c r="EDK18" s="44"/>
      <c r="EDL18" s="44"/>
      <c r="EDM18" s="44"/>
      <c r="EDN18" s="44"/>
      <c r="EDO18" s="44"/>
      <c r="EDP18" s="44"/>
      <c r="EDQ18" s="44"/>
      <c r="EDR18" s="44"/>
      <c r="EDS18" s="44"/>
      <c r="EDT18" s="44"/>
      <c r="EDU18" s="44"/>
      <c r="EDV18" s="44"/>
      <c r="EDW18" s="44"/>
      <c r="EDX18" s="44"/>
      <c r="EDY18" s="44"/>
      <c r="EDZ18" s="44"/>
      <c r="EEA18" s="44"/>
      <c r="EEB18" s="44"/>
      <c r="EEC18" s="44"/>
      <c r="EED18" s="44"/>
      <c r="EEE18" s="44"/>
      <c r="EEF18" s="44"/>
      <c r="EEG18" s="44"/>
      <c r="EEH18" s="44"/>
      <c r="EEI18" s="44"/>
      <c r="EEJ18" s="44"/>
      <c r="EEK18" s="44"/>
      <c r="EEL18" s="44"/>
      <c r="EEM18" s="44"/>
      <c r="EEN18" s="44"/>
      <c r="EEO18" s="44"/>
      <c r="EEP18" s="44"/>
      <c r="EEQ18" s="44"/>
      <c r="EER18" s="44"/>
      <c r="EES18" s="44"/>
      <c r="EET18" s="44"/>
      <c r="EEU18" s="44"/>
      <c r="EEV18" s="44"/>
      <c r="EEW18" s="44"/>
      <c r="EEX18" s="44"/>
      <c r="EEY18" s="44"/>
      <c r="EEZ18" s="44"/>
      <c r="EFA18" s="44"/>
      <c r="EFB18" s="44"/>
      <c r="EFC18" s="44"/>
      <c r="EFD18" s="44"/>
      <c r="EFE18" s="44"/>
      <c r="EFF18" s="44"/>
      <c r="EFG18" s="44"/>
      <c r="EFH18" s="44"/>
      <c r="EFI18" s="44"/>
      <c r="EFJ18" s="44"/>
      <c r="EFK18" s="44"/>
      <c r="EFL18" s="44"/>
      <c r="EFM18" s="44"/>
      <c r="EFN18" s="44"/>
      <c r="EFO18" s="44"/>
      <c r="EFP18" s="44"/>
      <c r="EFQ18" s="44"/>
      <c r="EFR18" s="44"/>
      <c r="EFS18" s="44"/>
      <c r="EFT18" s="44"/>
      <c r="EFU18" s="44"/>
      <c r="EFV18" s="44"/>
      <c r="EFW18" s="44"/>
      <c r="EFX18" s="44"/>
      <c r="EFY18" s="44"/>
      <c r="EFZ18" s="44"/>
      <c r="EGA18" s="44"/>
      <c r="EGB18" s="44"/>
      <c r="EGC18" s="44"/>
      <c r="EGD18" s="44"/>
      <c r="EGE18" s="44"/>
      <c r="EGF18" s="44"/>
      <c r="EGG18" s="44"/>
      <c r="EGH18" s="44"/>
      <c r="EGI18" s="44"/>
      <c r="EGJ18" s="44"/>
      <c r="EGK18" s="44"/>
      <c r="EGL18" s="44"/>
      <c r="EGM18" s="44"/>
      <c r="EGN18" s="44"/>
      <c r="EGO18" s="44"/>
      <c r="EGP18" s="44"/>
      <c r="EGQ18" s="44"/>
      <c r="EGR18" s="44"/>
      <c r="EGS18" s="44"/>
      <c r="EGT18" s="44"/>
      <c r="EGU18" s="44"/>
      <c r="EGV18" s="44"/>
      <c r="EGW18" s="44"/>
      <c r="EGX18" s="44"/>
      <c r="EGY18" s="44"/>
      <c r="EGZ18" s="44"/>
      <c r="EHA18" s="44"/>
      <c r="EHB18" s="44"/>
      <c r="EHC18" s="44"/>
      <c r="EHD18" s="44"/>
      <c r="EHE18" s="44"/>
      <c r="EHF18" s="44"/>
      <c r="EHG18" s="44"/>
      <c r="EHH18" s="44"/>
      <c r="EHI18" s="44"/>
      <c r="EHJ18" s="44"/>
      <c r="EHK18" s="44"/>
      <c r="EHL18" s="44"/>
      <c r="EHM18" s="44"/>
      <c r="EHN18" s="44"/>
      <c r="EHO18" s="44"/>
      <c r="EHP18" s="44"/>
      <c r="EHQ18" s="44"/>
      <c r="EHR18" s="44"/>
      <c r="EHS18" s="44"/>
      <c r="EHT18" s="44"/>
      <c r="EHU18" s="44"/>
      <c r="EHV18" s="44"/>
      <c r="EHW18" s="44"/>
      <c r="EHX18" s="44"/>
      <c r="EHY18" s="44"/>
      <c r="EHZ18" s="44"/>
      <c r="EIA18" s="44"/>
      <c r="EIB18" s="44"/>
      <c r="EIC18" s="44"/>
      <c r="EID18" s="44"/>
      <c r="EIE18" s="44"/>
      <c r="EIF18" s="44"/>
      <c r="EIG18" s="44"/>
      <c r="EIH18" s="44"/>
      <c r="EII18" s="44"/>
      <c r="EIJ18" s="44"/>
      <c r="EIK18" s="44"/>
      <c r="EIL18" s="44"/>
      <c r="EIM18" s="44"/>
      <c r="EIN18" s="44"/>
      <c r="EIO18" s="44"/>
      <c r="EIP18" s="44"/>
      <c r="EIQ18" s="44"/>
      <c r="EIR18" s="44"/>
      <c r="EIS18" s="44"/>
      <c r="EIT18" s="44"/>
      <c r="EIU18" s="44"/>
      <c r="EIV18" s="44"/>
      <c r="EIW18" s="44"/>
      <c r="EIX18" s="44"/>
      <c r="EIY18" s="44"/>
      <c r="EIZ18" s="44"/>
      <c r="EJA18" s="44"/>
      <c r="EJB18" s="44"/>
      <c r="EJC18" s="44"/>
      <c r="EJD18" s="44"/>
      <c r="EJE18" s="44"/>
      <c r="EJF18" s="44"/>
      <c r="EJG18" s="44"/>
      <c r="EJH18" s="44"/>
      <c r="EJI18" s="44"/>
      <c r="EJJ18" s="44"/>
      <c r="EJK18" s="44"/>
      <c r="EJL18" s="44"/>
      <c r="EJM18" s="44"/>
      <c r="EJN18" s="44"/>
      <c r="EJO18" s="44"/>
      <c r="EJP18" s="44"/>
      <c r="EJQ18" s="44"/>
      <c r="EJR18" s="44"/>
      <c r="EJS18" s="44"/>
      <c r="EJT18" s="44"/>
      <c r="EJU18" s="44"/>
      <c r="EJV18" s="44"/>
      <c r="EJW18" s="44"/>
      <c r="EJX18" s="44"/>
      <c r="EJY18" s="44"/>
      <c r="EJZ18" s="44"/>
      <c r="EKA18" s="44"/>
      <c r="EKB18" s="44"/>
      <c r="EKC18" s="44"/>
      <c r="EKD18" s="44"/>
      <c r="EKE18" s="44"/>
      <c r="EKF18" s="44"/>
      <c r="EKG18" s="44"/>
      <c r="EKH18" s="44"/>
      <c r="EKI18" s="44"/>
      <c r="EKJ18" s="44"/>
      <c r="EKK18" s="44"/>
      <c r="EKL18" s="44"/>
      <c r="EKM18" s="44"/>
      <c r="EKN18" s="44"/>
      <c r="EKO18" s="44"/>
      <c r="EKP18" s="44"/>
      <c r="EKQ18" s="44"/>
      <c r="EKR18" s="44"/>
      <c r="EKS18" s="44"/>
      <c r="EKT18" s="44"/>
      <c r="EKU18" s="44"/>
      <c r="EKV18" s="44"/>
      <c r="EKW18" s="44"/>
      <c r="EKX18" s="44"/>
      <c r="EKY18" s="44"/>
      <c r="EKZ18" s="44"/>
      <c r="ELA18" s="44"/>
      <c r="ELB18" s="44"/>
      <c r="ELC18" s="44"/>
      <c r="ELD18" s="44"/>
      <c r="ELE18" s="44"/>
      <c r="ELF18" s="44"/>
      <c r="ELG18" s="44"/>
      <c r="ELH18" s="44"/>
      <c r="ELI18" s="44"/>
      <c r="ELJ18" s="44"/>
      <c r="ELK18" s="44"/>
      <c r="ELL18" s="44"/>
      <c r="ELM18" s="44"/>
      <c r="ELN18" s="44"/>
      <c r="ELO18" s="44"/>
      <c r="ELP18" s="44"/>
      <c r="ELQ18" s="44"/>
      <c r="ELR18" s="44"/>
      <c r="ELS18" s="44"/>
      <c r="ELT18" s="44"/>
      <c r="ELU18" s="44"/>
      <c r="ELV18" s="44"/>
      <c r="ELW18" s="44"/>
      <c r="ELX18" s="44"/>
      <c r="ELY18" s="44"/>
      <c r="ELZ18" s="44"/>
      <c r="EMA18" s="44"/>
      <c r="EMB18" s="44"/>
      <c r="EMC18" s="44"/>
      <c r="EMD18" s="44"/>
      <c r="EME18" s="44"/>
      <c r="EMF18" s="44"/>
      <c r="EMG18" s="44"/>
      <c r="EMH18" s="44"/>
      <c r="EMI18" s="44"/>
      <c r="EMJ18" s="44"/>
      <c r="EMK18" s="44"/>
      <c r="EML18" s="44"/>
      <c r="EMM18" s="44"/>
      <c r="EMN18" s="44"/>
      <c r="EMO18" s="44"/>
      <c r="EMP18" s="44"/>
      <c r="EMQ18" s="44"/>
      <c r="EMR18" s="44"/>
      <c r="EMS18" s="44"/>
      <c r="EMT18" s="44"/>
      <c r="EMU18" s="44"/>
      <c r="EMV18" s="44"/>
      <c r="EMW18" s="44"/>
      <c r="EMX18" s="44"/>
      <c r="EMY18" s="44"/>
      <c r="EMZ18" s="44"/>
      <c r="ENA18" s="44"/>
      <c r="ENB18" s="44"/>
      <c r="ENC18" s="44"/>
      <c r="END18" s="44"/>
      <c r="ENE18" s="44"/>
      <c r="ENF18" s="44"/>
      <c r="ENG18" s="44"/>
      <c r="ENH18" s="44"/>
      <c r="ENI18" s="44"/>
      <c r="ENJ18" s="44"/>
      <c r="ENK18" s="44"/>
      <c r="ENL18" s="44"/>
      <c r="ENM18" s="44"/>
      <c r="ENN18" s="44"/>
      <c r="ENO18" s="44"/>
      <c r="ENP18" s="44"/>
      <c r="ENQ18" s="44"/>
      <c r="ENR18" s="44"/>
      <c r="ENS18" s="44"/>
      <c r="ENT18" s="44"/>
      <c r="ENU18" s="44"/>
      <c r="ENV18" s="44"/>
      <c r="ENW18" s="44"/>
      <c r="ENX18" s="44"/>
      <c r="ENY18" s="44"/>
      <c r="ENZ18" s="44"/>
      <c r="EOA18" s="44"/>
      <c r="EOB18" s="44"/>
      <c r="EOC18" s="44"/>
      <c r="EOD18" s="44"/>
      <c r="EOE18" s="44"/>
      <c r="EOF18" s="44"/>
      <c r="EOG18" s="44"/>
      <c r="EOH18" s="44"/>
      <c r="EOI18" s="44"/>
      <c r="EOJ18" s="44"/>
      <c r="EOK18" s="44"/>
      <c r="EOL18" s="44"/>
      <c r="EOM18" s="44"/>
      <c r="EON18" s="44"/>
      <c r="EOO18" s="44"/>
      <c r="EOP18" s="44"/>
      <c r="EOQ18" s="44"/>
      <c r="EOR18" s="44"/>
      <c r="EOS18" s="44"/>
      <c r="EOT18" s="44"/>
      <c r="EOU18" s="44"/>
      <c r="EOV18" s="44"/>
      <c r="EOW18" s="44"/>
      <c r="EOX18" s="44"/>
      <c r="EOY18" s="44"/>
      <c r="EOZ18" s="44"/>
      <c r="EPA18" s="44"/>
      <c r="EPB18" s="44"/>
      <c r="EPC18" s="44"/>
      <c r="EPD18" s="44"/>
      <c r="EPE18" s="44"/>
      <c r="EPF18" s="44"/>
      <c r="EPG18" s="44"/>
      <c r="EPH18" s="44"/>
      <c r="EPI18" s="44"/>
      <c r="EPJ18" s="44"/>
      <c r="EPK18" s="44"/>
      <c r="EPL18" s="44"/>
      <c r="EPM18" s="44"/>
      <c r="EPN18" s="44"/>
      <c r="EPO18" s="44"/>
      <c r="EPP18" s="44"/>
      <c r="EPQ18" s="44"/>
      <c r="EPR18" s="44"/>
      <c r="EPS18" s="44"/>
      <c r="EPT18" s="44"/>
      <c r="EPU18" s="44"/>
      <c r="EPV18" s="44"/>
      <c r="EPW18" s="44"/>
      <c r="EPX18" s="44"/>
      <c r="EPY18" s="44"/>
      <c r="EPZ18" s="44"/>
      <c r="EQA18" s="44"/>
      <c r="EQB18" s="44"/>
      <c r="EQC18" s="44"/>
      <c r="EQD18" s="44"/>
      <c r="EQE18" s="44"/>
      <c r="EQF18" s="44"/>
      <c r="EQG18" s="44"/>
      <c r="EQH18" s="44"/>
      <c r="EQI18" s="44"/>
      <c r="EQJ18" s="44"/>
      <c r="EQK18" s="44"/>
      <c r="EQL18" s="44"/>
      <c r="EQM18" s="44"/>
      <c r="EQN18" s="44"/>
      <c r="EQO18" s="44"/>
      <c r="EQP18" s="44"/>
      <c r="EQQ18" s="44"/>
      <c r="EQR18" s="44"/>
      <c r="EQS18" s="44"/>
      <c r="EQT18" s="44"/>
      <c r="EQU18" s="44"/>
      <c r="EQV18" s="44"/>
      <c r="EQW18" s="44"/>
      <c r="EQX18" s="44"/>
      <c r="EQY18" s="44"/>
      <c r="EQZ18" s="44"/>
      <c r="ERA18" s="44"/>
      <c r="ERB18" s="44"/>
      <c r="ERC18" s="44"/>
      <c r="ERD18" s="44"/>
      <c r="ERE18" s="44"/>
      <c r="ERF18" s="44"/>
      <c r="ERG18" s="44"/>
      <c r="ERH18" s="44"/>
      <c r="ERI18" s="44"/>
      <c r="ERJ18" s="44"/>
      <c r="ERK18" s="44"/>
      <c r="ERL18" s="44"/>
      <c r="ERM18" s="44"/>
      <c r="ERN18" s="44"/>
      <c r="ERO18" s="44"/>
      <c r="ERP18" s="44"/>
      <c r="ERQ18" s="44"/>
      <c r="ERR18" s="44"/>
      <c r="ERS18" s="44"/>
      <c r="ERT18" s="44"/>
      <c r="ERU18" s="44"/>
      <c r="ERV18" s="44"/>
      <c r="ERW18" s="44"/>
      <c r="ERX18" s="44"/>
      <c r="ERY18" s="44"/>
      <c r="ERZ18" s="44"/>
      <c r="ESA18" s="44"/>
      <c r="ESB18" s="44"/>
      <c r="ESC18" s="44"/>
      <c r="ESD18" s="44"/>
      <c r="ESE18" s="44"/>
      <c r="ESF18" s="44"/>
      <c r="ESG18" s="44"/>
      <c r="ESH18" s="44"/>
      <c r="ESI18" s="44"/>
      <c r="ESJ18" s="44"/>
      <c r="ESK18" s="44"/>
      <c r="ESL18" s="44"/>
      <c r="ESM18" s="44"/>
      <c r="ESN18" s="44"/>
      <c r="ESO18" s="44"/>
      <c r="ESP18" s="44"/>
      <c r="ESQ18" s="44"/>
      <c r="ESR18" s="44"/>
      <c r="ESS18" s="44"/>
      <c r="EST18" s="44"/>
      <c r="ESU18" s="44"/>
      <c r="ESV18" s="44"/>
      <c r="ESW18" s="44"/>
      <c r="ESX18" s="44"/>
      <c r="ESY18" s="44"/>
      <c r="ESZ18" s="44"/>
      <c r="ETA18" s="44"/>
      <c r="ETB18" s="44"/>
      <c r="ETC18" s="44"/>
      <c r="ETD18" s="44"/>
      <c r="ETE18" s="44"/>
      <c r="ETF18" s="44"/>
      <c r="ETG18" s="44"/>
      <c r="ETH18" s="44"/>
      <c r="ETI18" s="44"/>
      <c r="ETJ18" s="44"/>
      <c r="ETK18" s="44"/>
      <c r="ETL18" s="44"/>
      <c r="ETM18" s="44"/>
      <c r="ETN18" s="44"/>
      <c r="ETO18" s="44"/>
      <c r="ETP18" s="44"/>
      <c r="ETQ18" s="44"/>
      <c r="ETR18" s="44"/>
      <c r="ETS18" s="44"/>
      <c r="ETT18" s="44"/>
      <c r="ETU18" s="44"/>
      <c r="ETV18" s="44"/>
      <c r="ETW18" s="44"/>
      <c r="ETX18" s="44"/>
      <c r="ETY18" s="44"/>
      <c r="ETZ18" s="44"/>
      <c r="EUA18" s="44"/>
      <c r="EUB18" s="44"/>
      <c r="EUC18" s="44"/>
      <c r="EUD18" s="44"/>
      <c r="EUE18" s="44"/>
      <c r="EUF18" s="44"/>
      <c r="EUG18" s="44"/>
      <c r="EUH18" s="44"/>
      <c r="EUI18" s="44"/>
      <c r="EUJ18" s="44"/>
      <c r="EUK18" s="44"/>
      <c r="EUL18" s="44"/>
      <c r="EUM18" s="44"/>
      <c r="EUN18" s="44"/>
      <c r="EUO18" s="44"/>
      <c r="EUP18" s="44"/>
      <c r="EUQ18" s="44"/>
      <c r="EUR18" s="44"/>
      <c r="EUS18" s="44"/>
      <c r="EUT18" s="44"/>
      <c r="EUU18" s="44"/>
      <c r="EUV18" s="44"/>
      <c r="EUW18" s="44"/>
      <c r="EUX18" s="44"/>
      <c r="EUY18" s="44"/>
      <c r="EUZ18" s="44"/>
      <c r="EVA18" s="44"/>
      <c r="EVB18" s="44"/>
      <c r="EVC18" s="44"/>
      <c r="EVD18" s="44"/>
      <c r="EVE18" s="44"/>
      <c r="EVF18" s="44"/>
      <c r="EVG18" s="44"/>
      <c r="EVH18" s="44"/>
      <c r="EVI18" s="44"/>
      <c r="EVJ18" s="44"/>
      <c r="EVK18" s="44"/>
      <c r="EVL18" s="44"/>
      <c r="EVM18" s="44"/>
      <c r="EVN18" s="44"/>
      <c r="EVO18" s="44"/>
      <c r="EVP18" s="44"/>
      <c r="EVQ18" s="44"/>
      <c r="EVR18" s="44"/>
      <c r="EVS18" s="44"/>
      <c r="EVT18" s="44"/>
      <c r="EVU18" s="44"/>
      <c r="EVV18" s="44"/>
      <c r="EVW18" s="44"/>
      <c r="EVX18" s="44"/>
      <c r="EVY18" s="44"/>
      <c r="EVZ18" s="44"/>
      <c r="EWA18" s="44"/>
      <c r="EWB18" s="44"/>
      <c r="EWC18" s="44"/>
      <c r="EWD18" s="44"/>
      <c r="EWE18" s="44"/>
      <c r="EWF18" s="44"/>
      <c r="EWG18" s="44"/>
      <c r="EWH18" s="44"/>
      <c r="EWI18" s="44"/>
      <c r="EWJ18" s="44"/>
      <c r="EWK18" s="44"/>
      <c r="EWL18" s="44"/>
      <c r="EWM18" s="44"/>
      <c r="EWN18" s="44"/>
      <c r="EWO18" s="44"/>
      <c r="EWP18" s="44"/>
      <c r="EWQ18" s="44"/>
      <c r="EWR18" s="44"/>
      <c r="EWS18" s="44"/>
      <c r="EWT18" s="44"/>
      <c r="EWU18" s="44"/>
      <c r="EWV18" s="44"/>
      <c r="EWW18" s="44"/>
      <c r="EWX18" s="44"/>
      <c r="EWY18" s="44"/>
      <c r="EWZ18" s="44"/>
      <c r="EXA18" s="44"/>
      <c r="EXB18" s="44"/>
      <c r="EXC18" s="44"/>
      <c r="EXD18" s="44"/>
      <c r="EXE18" s="44"/>
      <c r="EXF18" s="44"/>
      <c r="EXG18" s="44"/>
      <c r="EXH18" s="44"/>
      <c r="EXI18" s="44"/>
      <c r="EXJ18" s="44"/>
      <c r="EXK18" s="44"/>
      <c r="EXL18" s="44"/>
      <c r="EXM18" s="44"/>
      <c r="EXN18" s="44"/>
      <c r="EXO18" s="44"/>
      <c r="EXP18" s="44"/>
      <c r="EXQ18" s="44"/>
      <c r="EXR18" s="44"/>
      <c r="EXS18" s="44"/>
      <c r="EXT18" s="44"/>
      <c r="EXU18" s="44"/>
      <c r="EXV18" s="44"/>
      <c r="EXW18" s="44"/>
      <c r="EXX18" s="44"/>
      <c r="EXY18" s="44"/>
      <c r="EXZ18" s="44"/>
      <c r="EYA18" s="44"/>
      <c r="EYB18" s="44"/>
      <c r="EYC18" s="44"/>
      <c r="EYD18" s="44"/>
      <c r="EYE18" s="44"/>
      <c r="EYF18" s="44"/>
      <c r="EYG18" s="44"/>
      <c r="EYH18" s="44"/>
      <c r="EYI18" s="44"/>
      <c r="EYJ18" s="44"/>
      <c r="EYK18" s="44"/>
      <c r="EYL18" s="44"/>
      <c r="EYM18" s="44"/>
      <c r="EYN18" s="44"/>
      <c r="EYO18" s="44"/>
      <c r="EYP18" s="44"/>
      <c r="EYQ18" s="44"/>
      <c r="EYR18" s="44"/>
      <c r="EYS18" s="44"/>
      <c r="EYT18" s="44"/>
      <c r="EYU18" s="44"/>
      <c r="EYV18" s="44"/>
      <c r="EYW18" s="44"/>
      <c r="EYX18" s="44"/>
      <c r="EYY18" s="44"/>
      <c r="EYZ18" s="44"/>
      <c r="EZA18" s="44"/>
      <c r="EZB18" s="44"/>
      <c r="EZC18" s="44"/>
      <c r="EZD18" s="44"/>
      <c r="EZE18" s="44"/>
      <c r="EZF18" s="44"/>
      <c r="EZG18" s="44"/>
      <c r="EZH18" s="44"/>
      <c r="EZI18" s="44"/>
      <c r="EZJ18" s="44"/>
      <c r="EZK18" s="44"/>
      <c r="EZL18" s="44"/>
      <c r="EZM18" s="44"/>
      <c r="EZN18" s="44"/>
      <c r="EZO18" s="44"/>
      <c r="EZP18" s="44"/>
      <c r="EZQ18" s="44"/>
      <c r="EZR18" s="44"/>
      <c r="EZS18" s="44"/>
      <c r="EZT18" s="44"/>
      <c r="EZU18" s="44"/>
      <c r="EZV18" s="44"/>
      <c r="EZW18" s="44"/>
      <c r="EZX18" s="44"/>
      <c r="EZY18" s="44"/>
      <c r="EZZ18" s="44"/>
      <c r="FAA18" s="44"/>
      <c r="FAB18" s="44"/>
      <c r="FAC18" s="44"/>
      <c r="FAD18" s="44"/>
      <c r="FAE18" s="44"/>
      <c r="FAF18" s="44"/>
      <c r="FAG18" s="44"/>
      <c r="FAH18" s="44"/>
      <c r="FAI18" s="44"/>
      <c r="FAJ18" s="44"/>
      <c r="FAK18" s="44"/>
      <c r="FAL18" s="44"/>
      <c r="FAM18" s="44"/>
      <c r="FAN18" s="44"/>
      <c r="FAO18" s="44"/>
      <c r="FAP18" s="44"/>
      <c r="FAQ18" s="44"/>
      <c r="FAR18" s="44"/>
      <c r="FAS18" s="44"/>
      <c r="FAT18" s="44"/>
      <c r="FAU18" s="44"/>
      <c r="FAV18" s="44"/>
      <c r="FAW18" s="44"/>
      <c r="FAX18" s="44"/>
      <c r="FAY18" s="44"/>
      <c r="FAZ18" s="44"/>
      <c r="FBA18" s="44"/>
      <c r="FBB18" s="44"/>
      <c r="FBC18" s="44"/>
      <c r="FBD18" s="44"/>
      <c r="FBE18" s="44"/>
      <c r="FBF18" s="44"/>
      <c r="FBG18" s="44"/>
      <c r="FBH18" s="44"/>
      <c r="FBI18" s="44"/>
      <c r="FBJ18" s="44"/>
      <c r="FBK18" s="44"/>
      <c r="FBL18" s="44"/>
      <c r="FBM18" s="44"/>
      <c r="FBN18" s="44"/>
      <c r="FBO18" s="44"/>
      <c r="FBP18" s="44"/>
      <c r="FBQ18" s="44"/>
      <c r="FBR18" s="44"/>
      <c r="FBS18" s="44"/>
      <c r="FBT18" s="44"/>
      <c r="FBU18" s="44"/>
      <c r="FBV18" s="44"/>
      <c r="FBW18" s="44"/>
      <c r="FBX18" s="44"/>
      <c r="FBY18" s="44"/>
      <c r="FBZ18" s="44"/>
      <c r="FCA18" s="44"/>
      <c r="FCB18" s="44"/>
      <c r="FCC18" s="44"/>
      <c r="FCD18" s="44"/>
      <c r="FCE18" s="44"/>
      <c r="FCF18" s="44"/>
      <c r="FCG18" s="44"/>
      <c r="FCH18" s="44"/>
      <c r="FCI18" s="44"/>
      <c r="FCJ18" s="44"/>
      <c r="FCK18" s="44"/>
      <c r="FCL18" s="44"/>
      <c r="FCM18" s="44"/>
      <c r="FCN18" s="44"/>
      <c r="FCO18" s="44"/>
      <c r="FCP18" s="44"/>
      <c r="FCQ18" s="44"/>
      <c r="FCR18" s="44"/>
      <c r="FCS18" s="44"/>
      <c r="FCT18" s="44"/>
      <c r="FCU18" s="44"/>
      <c r="FCV18" s="44"/>
      <c r="FCW18" s="44"/>
      <c r="FCX18" s="44"/>
      <c r="FCY18" s="44"/>
      <c r="FCZ18" s="44"/>
      <c r="FDA18" s="44"/>
      <c r="FDB18" s="44"/>
      <c r="FDC18" s="44"/>
      <c r="FDD18" s="44"/>
      <c r="FDE18" s="44"/>
      <c r="FDF18" s="44"/>
      <c r="FDG18" s="44"/>
      <c r="FDH18" s="44"/>
      <c r="FDI18" s="44"/>
      <c r="FDJ18" s="44"/>
      <c r="FDK18" s="44"/>
      <c r="FDL18" s="44"/>
      <c r="FDM18" s="44"/>
      <c r="FDN18" s="44"/>
      <c r="FDO18" s="44"/>
      <c r="FDP18" s="44"/>
      <c r="FDQ18" s="44"/>
      <c r="FDR18" s="44"/>
      <c r="FDS18" s="44"/>
      <c r="FDT18" s="44"/>
      <c r="FDU18" s="44"/>
      <c r="FDV18" s="44"/>
      <c r="FDW18" s="44"/>
      <c r="FDX18" s="44"/>
      <c r="FDY18" s="44"/>
      <c r="FDZ18" s="44"/>
      <c r="FEA18" s="44"/>
      <c r="FEB18" s="44"/>
      <c r="FEC18" s="44"/>
      <c r="FED18" s="44"/>
      <c r="FEE18" s="44"/>
      <c r="FEF18" s="44"/>
      <c r="FEG18" s="44"/>
      <c r="FEH18" s="44"/>
      <c r="FEI18" s="44"/>
      <c r="FEJ18" s="44"/>
      <c r="FEK18" s="44"/>
      <c r="FEL18" s="44"/>
      <c r="FEM18" s="44"/>
      <c r="FEN18" s="44"/>
      <c r="FEO18" s="44"/>
      <c r="FEP18" s="44"/>
      <c r="FEQ18" s="44"/>
      <c r="FER18" s="44"/>
      <c r="FES18" s="44"/>
      <c r="FET18" s="44"/>
      <c r="FEU18" s="44"/>
      <c r="FEV18" s="44"/>
      <c r="FEW18" s="44"/>
      <c r="FEX18" s="44"/>
      <c r="FEY18" s="44"/>
      <c r="FEZ18" s="44"/>
      <c r="FFA18" s="44"/>
      <c r="FFB18" s="44"/>
      <c r="FFC18" s="44"/>
      <c r="FFD18" s="44"/>
      <c r="FFE18" s="44"/>
      <c r="FFF18" s="44"/>
      <c r="FFG18" s="44"/>
      <c r="FFH18" s="44"/>
      <c r="FFI18" s="44"/>
      <c r="FFJ18" s="44"/>
      <c r="FFK18" s="44"/>
      <c r="FFL18" s="44"/>
      <c r="FFM18" s="44"/>
      <c r="FFN18" s="44"/>
      <c r="FFO18" s="44"/>
      <c r="FFP18" s="44"/>
      <c r="FFQ18" s="44"/>
      <c r="FFR18" s="44"/>
      <c r="FFS18" s="44"/>
      <c r="FFT18" s="44"/>
      <c r="FFU18" s="44"/>
      <c r="FFV18" s="44"/>
      <c r="FFW18" s="44"/>
      <c r="FFX18" s="44"/>
      <c r="FFY18" s="44"/>
      <c r="FFZ18" s="44"/>
      <c r="FGA18" s="44"/>
      <c r="FGB18" s="44"/>
      <c r="FGC18" s="44"/>
      <c r="FGD18" s="44"/>
      <c r="FGE18" s="44"/>
      <c r="FGF18" s="44"/>
      <c r="FGG18" s="44"/>
      <c r="FGH18" s="44"/>
      <c r="FGI18" s="44"/>
      <c r="FGJ18" s="44"/>
      <c r="FGK18" s="44"/>
      <c r="FGL18" s="44"/>
      <c r="FGM18" s="44"/>
      <c r="FGN18" s="44"/>
      <c r="FGO18" s="44"/>
      <c r="FGP18" s="44"/>
      <c r="FGQ18" s="44"/>
      <c r="FGR18" s="44"/>
      <c r="FGS18" s="44"/>
      <c r="FGT18" s="44"/>
      <c r="FGU18" s="44"/>
      <c r="FGV18" s="44"/>
      <c r="FGW18" s="44"/>
      <c r="FGX18" s="44"/>
      <c r="FGY18" s="44"/>
      <c r="FGZ18" s="44"/>
      <c r="FHA18" s="44"/>
      <c r="FHB18" s="44"/>
      <c r="FHC18" s="44"/>
      <c r="FHD18" s="44"/>
      <c r="FHE18" s="44"/>
      <c r="FHF18" s="44"/>
      <c r="FHG18" s="44"/>
      <c r="FHH18" s="44"/>
      <c r="FHI18" s="44"/>
      <c r="FHJ18" s="44"/>
      <c r="FHK18" s="44"/>
      <c r="FHL18" s="44"/>
      <c r="FHM18" s="44"/>
      <c r="FHN18" s="44"/>
      <c r="FHO18" s="44"/>
      <c r="FHP18" s="44"/>
      <c r="FHQ18" s="44"/>
      <c r="FHR18" s="44"/>
      <c r="FHS18" s="44"/>
      <c r="FHT18" s="44"/>
      <c r="FHU18" s="44"/>
      <c r="FHV18" s="44"/>
      <c r="FHW18" s="44"/>
      <c r="FHX18" s="44"/>
      <c r="FHY18" s="44"/>
      <c r="FHZ18" s="44"/>
      <c r="FIA18" s="44"/>
      <c r="FIB18" s="44"/>
      <c r="FIC18" s="44"/>
      <c r="FID18" s="44"/>
      <c r="FIE18" s="44"/>
      <c r="FIF18" s="44"/>
      <c r="FIG18" s="44"/>
      <c r="FIH18" s="44"/>
      <c r="FII18" s="44"/>
      <c r="FIJ18" s="44"/>
      <c r="FIK18" s="44"/>
      <c r="FIL18" s="44"/>
      <c r="FIM18" s="44"/>
      <c r="FIN18" s="44"/>
      <c r="FIO18" s="44"/>
      <c r="FIP18" s="44"/>
      <c r="FIQ18" s="44"/>
      <c r="FIR18" s="44"/>
      <c r="FIS18" s="44"/>
      <c r="FIT18" s="44"/>
      <c r="FIU18" s="44"/>
      <c r="FIV18" s="44"/>
      <c r="FIW18" s="44"/>
      <c r="FIX18" s="44"/>
      <c r="FIY18" s="44"/>
      <c r="FIZ18" s="44"/>
      <c r="FJA18" s="44"/>
      <c r="FJB18" s="44"/>
      <c r="FJC18" s="44"/>
      <c r="FJD18" s="44"/>
      <c r="FJE18" s="44"/>
      <c r="FJF18" s="44"/>
      <c r="FJG18" s="44"/>
      <c r="FJH18" s="44"/>
      <c r="FJI18" s="44"/>
      <c r="FJJ18" s="44"/>
      <c r="FJK18" s="44"/>
      <c r="FJL18" s="44"/>
      <c r="FJM18" s="44"/>
      <c r="FJN18" s="44"/>
      <c r="FJO18" s="44"/>
      <c r="FJP18" s="44"/>
      <c r="FJQ18" s="44"/>
      <c r="FJR18" s="44"/>
      <c r="FJS18" s="44"/>
      <c r="FJT18" s="44"/>
      <c r="FJU18" s="44"/>
      <c r="FJV18" s="44"/>
      <c r="FJW18" s="44"/>
      <c r="FJX18" s="44"/>
      <c r="FJY18" s="44"/>
      <c r="FJZ18" s="44"/>
      <c r="FKA18" s="44"/>
      <c r="FKB18" s="44"/>
      <c r="FKC18" s="44"/>
      <c r="FKD18" s="44"/>
      <c r="FKE18" s="44"/>
      <c r="FKF18" s="44"/>
      <c r="FKG18" s="44"/>
      <c r="FKH18" s="44"/>
      <c r="FKI18" s="44"/>
      <c r="FKJ18" s="44"/>
      <c r="FKK18" s="44"/>
      <c r="FKL18" s="44"/>
      <c r="FKM18" s="44"/>
      <c r="FKN18" s="44"/>
      <c r="FKO18" s="44"/>
      <c r="FKP18" s="44"/>
      <c r="FKQ18" s="44"/>
      <c r="FKR18" s="44"/>
      <c r="FKS18" s="44"/>
      <c r="FKT18" s="44"/>
      <c r="FKU18" s="44"/>
      <c r="FKV18" s="44"/>
      <c r="FKW18" s="44"/>
      <c r="FKX18" s="44"/>
      <c r="FKY18" s="44"/>
      <c r="FKZ18" s="44"/>
      <c r="FLA18" s="44"/>
      <c r="FLB18" s="44"/>
      <c r="FLC18" s="44"/>
      <c r="FLD18" s="44"/>
      <c r="FLE18" s="44"/>
      <c r="FLF18" s="44"/>
      <c r="FLG18" s="44"/>
      <c r="FLH18" s="44"/>
      <c r="FLI18" s="44"/>
      <c r="FLJ18" s="44"/>
      <c r="FLK18" s="44"/>
      <c r="FLL18" s="44"/>
      <c r="FLM18" s="44"/>
      <c r="FLN18" s="44"/>
      <c r="FLO18" s="44"/>
      <c r="FLP18" s="44"/>
      <c r="FLQ18" s="44"/>
      <c r="FLR18" s="44"/>
      <c r="FLS18" s="44"/>
      <c r="FLT18" s="44"/>
      <c r="FLU18" s="44"/>
      <c r="FLV18" s="44"/>
      <c r="FLW18" s="44"/>
      <c r="FLX18" s="44"/>
      <c r="FLY18" s="44"/>
      <c r="FLZ18" s="44"/>
      <c r="FMA18" s="44"/>
      <c r="FMB18" s="44"/>
      <c r="FMC18" s="44"/>
      <c r="FMD18" s="44"/>
      <c r="FME18" s="44"/>
      <c r="FMF18" s="44"/>
      <c r="FMG18" s="44"/>
      <c r="FMH18" s="44"/>
      <c r="FMI18" s="44"/>
      <c r="FMJ18" s="44"/>
      <c r="FMK18" s="44"/>
      <c r="FML18" s="44"/>
      <c r="FMM18" s="44"/>
      <c r="FMN18" s="44"/>
      <c r="FMO18" s="44"/>
      <c r="FMP18" s="44"/>
      <c r="FMQ18" s="44"/>
      <c r="FMR18" s="44"/>
      <c r="FMS18" s="44"/>
      <c r="FMT18" s="44"/>
      <c r="FMU18" s="44"/>
      <c r="FMV18" s="44"/>
      <c r="FMW18" s="44"/>
      <c r="FMX18" s="44"/>
      <c r="FMY18" s="44"/>
      <c r="FMZ18" s="44"/>
      <c r="FNA18" s="44"/>
      <c r="FNB18" s="44"/>
      <c r="FNC18" s="44"/>
      <c r="FND18" s="44"/>
      <c r="FNE18" s="44"/>
      <c r="FNF18" s="44"/>
      <c r="FNG18" s="44"/>
      <c r="FNH18" s="44"/>
      <c r="FNI18" s="44"/>
      <c r="FNJ18" s="44"/>
      <c r="FNK18" s="44"/>
      <c r="FNL18" s="44"/>
      <c r="FNM18" s="44"/>
      <c r="FNN18" s="44"/>
      <c r="FNO18" s="44"/>
      <c r="FNP18" s="44"/>
      <c r="FNQ18" s="44"/>
      <c r="FNR18" s="44"/>
      <c r="FNS18" s="44"/>
      <c r="FNT18" s="44"/>
      <c r="FNU18" s="44"/>
      <c r="FNV18" s="44"/>
      <c r="FNW18" s="44"/>
      <c r="FNX18" s="44"/>
      <c r="FNY18" s="44"/>
      <c r="FNZ18" s="44"/>
      <c r="FOA18" s="44"/>
      <c r="FOB18" s="44"/>
      <c r="FOC18" s="44"/>
      <c r="FOD18" s="44"/>
      <c r="FOE18" s="44"/>
      <c r="FOF18" s="44"/>
      <c r="FOG18" s="44"/>
      <c r="FOH18" s="44"/>
      <c r="FOI18" s="44"/>
      <c r="FOJ18" s="44"/>
      <c r="FOK18" s="44"/>
      <c r="FOL18" s="44"/>
      <c r="FOM18" s="44"/>
      <c r="FON18" s="44"/>
      <c r="FOO18" s="44"/>
      <c r="FOP18" s="44"/>
      <c r="FOQ18" s="44"/>
      <c r="FOR18" s="44"/>
      <c r="FOS18" s="44"/>
      <c r="FOT18" s="44"/>
      <c r="FOU18" s="44"/>
      <c r="FOV18" s="44"/>
      <c r="FOW18" s="44"/>
      <c r="FOX18" s="44"/>
      <c r="FOY18" s="44"/>
      <c r="FOZ18" s="44"/>
      <c r="FPA18" s="44"/>
      <c r="FPB18" s="44"/>
      <c r="FPC18" s="44"/>
      <c r="FPD18" s="44"/>
      <c r="FPE18" s="44"/>
      <c r="FPF18" s="44"/>
      <c r="FPG18" s="44"/>
      <c r="FPH18" s="44"/>
      <c r="FPI18" s="44"/>
      <c r="FPJ18" s="44"/>
      <c r="FPK18" s="44"/>
      <c r="FPL18" s="44"/>
      <c r="FPM18" s="44"/>
      <c r="FPN18" s="44"/>
      <c r="FPO18" s="44"/>
      <c r="FPP18" s="44"/>
      <c r="FPQ18" s="44"/>
      <c r="FPR18" s="44"/>
      <c r="FPS18" s="44"/>
      <c r="FPT18" s="44"/>
      <c r="FPU18" s="44"/>
      <c r="FPV18" s="44"/>
      <c r="FPW18" s="44"/>
      <c r="FPX18" s="44"/>
      <c r="FPY18" s="44"/>
      <c r="FPZ18" s="44"/>
      <c r="FQA18" s="44"/>
      <c r="FQB18" s="44"/>
      <c r="FQC18" s="44"/>
      <c r="FQD18" s="44"/>
      <c r="FQE18" s="44"/>
      <c r="FQF18" s="44"/>
      <c r="FQG18" s="44"/>
      <c r="FQH18" s="44"/>
      <c r="FQI18" s="44"/>
      <c r="FQJ18" s="44"/>
      <c r="FQK18" s="44"/>
      <c r="FQL18" s="44"/>
      <c r="FQM18" s="44"/>
      <c r="FQN18" s="44"/>
      <c r="FQO18" s="44"/>
      <c r="FQP18" s="44"/>
      <c r="FQQ18" s="44"/>
      <c r="FQR18" s="44"/>
      <c r="FQS18" s="44"/>
      <c r="FQT18" s="44"/>
      <c r="FQU18" s="44"/>
      <c r="FQV18" s="44"/>
      <c r="FQW18" s="44"/>
      <c r="FQX18" s="44"/>
      <c r="FQY18" s="44"/>
      <c r="FQZ18" s="44"/>
      <c r="FRA18" s="44"/>
      <c r="FRB18" s="44"/>
      <c r="FRC18" s="44"/>
      <c r="FRD18" s="44"/>
      <c r="FRE18" s="44"/>
      <c r="FRF18" s="44"/>
      <c r="FRG18" s="44"/>
      <c r="FRH18" s="44"/>
      <c r="FRI18" s="44"/>
      <c r="FRJ18" s="44"/>
      <c r="FRK18" s="44"/>
      <c r="FRL18" s="44"/>
      <c r="FRM18" s="44"/>
      <c r="FRN18" s="44"/>
      <c r="FRO18" s="44"/>
      <c r="FRP18" s="44"/>
      <c r="FRQ18" s="44"/>
      <c r="FRR18" s="44"/>
      <c r="FRS18" s="44"/>
      <c r="FRT18" s="44"/>
      <c r="FRU18" s="44"/>
      <c r="FRV18" s="44"/>
      <c r="FRW18" s="44"/>
      <c r="FRX18" s="44"/>
      <c r="FRY18" s="44"/>
      <c r="FRZ18" s="44"/>
      <c r="FSA18" s="44"/>
      <c r="FSB18" s="44"/>
      <c r="FSC18" s="44"/>
      <c r="FSD18" s="44"/>
      <c r="FSE18" s="44"/>
      <c r="FSF18" s="44"/>
      <c r="FSG18" s="44"/>
      <c r="FSH18" s="44"/>
      <c r="FSI18" s="44"/>
      <c r="FSJ18" s="44"/>
      <c r="FSK18" s="44"/>
      <c r="FSL18" s="44"/>
      <c r="FSM18" s="44"/>
      <c r="FSN18" s="44"/>
      <c r="FSO18" s="44"/>
      <c r="FSP18" s="44"/>
      <c r="FSQ18" s="44"/>
      <c r="FSR18" s="44"/>
      <c r="FSS18" s="44"/>
      <c r="FST18" s="44"/>
      <c r="FSU18" s="44"/>
      <c r="FSV18" s="44"/>
      <c r="FSW18" s="44"/>
      <c r="FSX18" s="44"/>
      <c r="FSY18" s="44"/>
      <c r="FSZ18" s="44"/>
      <c r="FTA18" s="44"/>
      <c r="FTB18" s="44"/>
      <c r="FTC18" s="44"/>
      <c r="FTD18" s="44"/>
      <c r="FTE18" s="44"/>
      <c r="FTF18" s="44"/>
      <c r="FTG18" s="44"/>
      <c r="FTH18" s="44"/>
      <c r="FTI18" s="44"/>
      <c r="FTJ18" s="44"/>
      <c r="FTK18" s="44"/>
      <c r="FTL18" s="44"/>
      <c r="FTM18" s="44"/>
      <c r="FTN18" s="44"/>
      <c r="FTO18" s="44"/>
      <c r="FTP18" s="44"/>
      <c r="FTQ18" s="44"/>
      <c r="FTR18" s="44"/>
      <c r="FTS18" s="44"/>
      <c r="FTT18" s="44"/>
      <c r="FTU18" s="44"/>
      <c r="FTV18" s="44"/>
      <c r="FTW18" s="44"/>
      <c r="FTX18" s="44"/>
      <c r="FTY18" s="44"/>
      <c r="FTZ18" s="44"/>
      <c r="FUA18" s="44"/>
      <c r="FUB18" s="44"/>
      <c r="FUC18" s="44"/>
      <c r="FUD18" s="44"/>
      <c r="FUE18" s="44"/>
      <c r="FUF18" s="44"/>
      <c r="FUG18" s="44"/>
      <c r="FUH18" s="44"/>
      <c r="FUI18" s="44"/>
      <c r="FUJ18" s="44"/>
      <c r="FUK18" s="44"/>
      <c r="FUL18" s="44"/>
      <c r="FUM18" s="44"/>
      <c r="FUN18" s="44"/>
      <c r="FUO18" s="44"/>
      <c r="FUP18" s="44"/>
      <c r="FUQ18" s="44"/>
      <c r="FUR18" s="44"/>
      <c r="FUS18" s="44"/>
      <c r="FUT18" s="44"/>
      <c r="FUU18" s="44"/>
      <c r="FUV18" s="44"/>
      <c r="FUW18" s="44"/>
      <c r="FUX18" s="44"/>
      <c r="FUY18" s="44"/>
      <c r="FUZ18" s="44"/>
      <c r="FVA18" s="44"/>
      <c r="FVB18" s="44"/>
      <c r="FVC18" s="44"/>
      <c r="FVD18" s="44"/>
      <c r="FVE18" s="44"/>
      <c r="FVF18" s="44"/>
      <c r="FVG18" s="44"/>
      <c r="FVH18" s="44"/>
      <c r="FVI18" s="44"/>
      <c r="FVJ18" s="44"/>
      <c r="FVK18" s="44"/>
      <c r="FVL18" s="44"/>
      <c r="FVM18" s="44"/>
      <c r="FVN18" s="44"/>
      <c r="FVO18" s="44"/>
      <c r="FVP18" s="44"/>
      <c r="FVQ18" s="44"/>
      <c r="FVR18" s="44"/>
      <c r="FVS18" s="44"/>
      <c r="FVT18" s="44"/>
      <c r="FVU18" s="44"/>
      <c r="FVV18" s="44"/>
      <c r="FVW18" s="44"/>
      <c r="FVX18" s="44"/>
      <c r="FVY18" s="44"/>
      <c r="FVZ18" s="44"/>
      <c r="FWA18" s="44"/>
      <c r="FWB18" s="44"/>
      <c r="FWC18" s="44"/>
      <c r="FWD18" s="44"/>
      <c r="FWE18" s="44"/>
      <c r="FWF18" s="44"/>
      <c r="FWG18" s="44"/>
      <c r="FWH18" s="44"/>
      <c r="FWI18" s="44"/>
      <c r="FWJ18" s="44"/>
      <c r="FWK18" s="44"/>
      <c r="FWL18" s="44"/>
      <c r="FWM18" s="44"/>
      <c r="FWN18" s="44"/>
      <c r="FWO18" s="44"/>
      <c r="FWP18" s="44"/>
      <c r="FWQ18" s="44"/>
      <c r="FWR18" s="44"/>
      <c r="FWS18" s="44"/>
      <c r="FWT18" s="44"/>
      <c r="FWU18" s="44"/>
      <c r="FWV18" s="44"/>
      <c r="FWW18" s="44"/>
      <c r="FWX18" s="44"/>
      <c r="FWY18" s="44"/>
      <c r="FWZ18" s="44"/>
      <c r="FXA18" s="44"/>
      <c r="FXB18" s="44"/>
      <c r="FXC18" s="44"/>
      <c r="FXD18" s="44"/>
      <c r="FXE18" s="44"/>
      <c r="FXF18" s="44"/>
      <c r="FXG18" s="44"/>
      <c r="FXH18" s="44"/>
      <c r="FXI18" s="44"/>
      <c r="FXJ18" s="44"/>
      <c r="FXK18" s="44"/>
      <c r="FXL18" s="44"/>
      <c r="FXM18" s="44"/>
      <c r="FXN18" s="44"/>
      <c r="FXO18" s="44"/>
      <c r="FXP18" s="44"/>
      <c r="FXQ18" s="44"/>
      <c r="FXR18" s="44"/>
      <c r="FXS18" s="44"/>
      <c r="FXT18" s="44"/>
      <c r="FXU18" s="44"/>
      <c r="FXV18" s="44"/>
      <c r="FXW18" s="44"/>
      <c r="FXX18" s="44"/>
      <c r="FXY18" s="44"/>
      <c r="FXZ18" s="44"/>
      <c r="FYA18" s="44"/>
      <c r="FYB18" s="44"/>
      <c r="FYC18" s="44"/>
      <c r="FYD18" s="44"/>
      <c r="FYE18" s="44"/>
      <c r="FYF18" s="44"/>
      <c r="FYG18" s="44"/>
      <c r="FYH18" s="44"/>
      <c r="FYI18" s="44"/>
      <c r="FYJ18" s="44"/>
      <c r="FYK18" s="44"/>
      <c r="FYL18" s="44"/>
      <c r="FYM18" s="44"/>
      <c r="FYN18" s="44"/>
      <c r="FYO18" s="44"/>
      <c r="FYP18" s="44"/>
      <c r="FYQ18" s="44"/>
      <c r="FYR18" s="44"/>
      <c r="FYS18" s="44"/>
      <c r="FYT18" s="44"/>
      <c r="FYU18" s="44"/>
      <c r="FYV18" s="44"/>
      <c r="FYW18" s="44"/>
      <c r="FYX18" s="44"/>
      <c r="FYY18" s="44"/>
      <c r="FYZ18" s="44"/>
      <c r="FZA18" s="44"/>
      <c r="FZB18" s="44"/>
      <c r="FZC18" s="44"/>
      <c r="FZD18" s="44"/>
      <c r="FZE18" s="44"/>
      <c r="FZF18" s="44"/>
      <c r="FZG18" s="44"/>
      <c r="FZH18" s="44"/>
      <c r="FZI18" s="44"/>
      <c r="FZJ18" s="44"/>
      <c r="FZK18" s="44"/>
      <c r="FZL18" s="44"/>
      <c r="FZM18" s="44"/>
      <c r="FZN18" s="44"/>
      <c r="FZO18" s="44"/>
      <c r="FZP18" s="44"/>
      <c r="FZQ18" s="44"/>
      <c r="FZR18" s="44"/>
      <c r="FZS18" s="44"/>
      <c r="FZT18" s="44"/>
      <c r="FZU18" s="44"/>
      <c r="FZV18" s="44"/>
      <c r="FZW18" s="44"/>
      <c r="FZX18" s="44"/>
      <c r="FZY18" s="44"/>
      <c r="FZZ18" s="44"/>
      <c r="GAA18" s="44"/>
      <c r="GAB18" s="44"/>
      <c r="GAC18" s="44"/>
      <c r="GAD18" s="44"/>
      <c r="GAE18" s="44"/>
      <c r="GAF18" s="44"/>
      <c r="GAG18" s="44"/>
      <c r="GAH18" s="44"/>
      <c r="GAI18" s="44"/>
      <c r="GAJ18" s="44"/>
      <c r="GAK18" s="44"/>
      <c r="GAL18" s="44"/>
      <c r="GAM18" s="44"/>
      <c r="GAN18" s="44"/>
      <c r="GAO18" s="44"/>
      <c r="GAP18" s="44"/>
      <c r="GAQ18" s="44"/>
      <c r="GAR18" s="44"/>
      <c r="GAS18" s="44"/>
      <c r="GAT18" s="44"/>
      <c r="GAU18" s="44"/>
      <c r="GAV18" s="44"/>
      <c r="GAW18" s="44"/>
      <c r="GAX18" s="44"/>
      <c r="GAY18" s="44"/>
      <c r="GAZ18" s="44"/>
      <c r="GBA18" s="44"/>
      <c r="GBB18" s="44"/>
      <c r="GBC18" s="44"/>
      <c r="GBD18" s="44"/>
      <c r="GBE18" s="44"/>
      <c r="GBF18" s="44"/>
      <c r="GBG18" s="44"/>
      <c r="GBH18" s="44"/>
      <c r="GBI18" s="44"/>
      <c r="GBJ18" s="44"/>
      <c r="GBK18" s="44"/>
      <c r="GBL18" s="44"/>
      <c r="GBM18" s="44"/>
      <c r="GBN18" s="44"/>
      <c r="GBO18" s="44"/>
      <c r="GBP18" s="44"/>
      <c r="GBQ18" s="44"/>
      <c r="GBR18" s="44"/>
      <c r="GBS18" s="44"/>
      <c r="GBT18" s="44"/>
      <c r="GBU18" s="44"/>
      <c r="GBV18" s="44"/>
      <c r="GBW18" s="44"/>
      <c r="GBX18" s="44"/>
      <c r="GBY18" s="44"/>
      <c r="GBZ18" s="44"/>
      <c r="GCA18" s="44"/>
      <c r="GCB18" s="44"/>
      <c r="GCC18" s="44"/>
      <c r="GCD18" s="44"/>
      <c r="GCE18" s="44"/>
      <c r="GCF18" s="44"/>
      <c r="GCG18" s="44"/>
      <c r="GCH18" s="44"/>
      <c r="GCI18" s="44"/>
      <c r="GCJ18" s="44"/>
      <c r="GCK18" s="44"/>
      <c r="GCL18" s="44"/>
      <c r="GCM18" s="44"/>
      <c r="GCN18" s="44"/>
      <c r="GCO18" s="44"/>
      <c r="GCP18" s="44"/>
      <c r="GCQ18" s="44"/>
      <c r="GCR18" s="44"/>
      <c r="GCS18" s="44"/>
      <c r="GCT18" s="44"/>
      <c r="GCU18" s="44"/>
      <c r="GCV18" s="44"/>
      <c r="GCW18" s="44"/>
      <c r="GCX18" s="44"/>
      <c r="GCY18" s="44"/>
      <c r="GCZ18" s="44"/>
      <c r="GDA18" s="44"/>
      <c r="GDB18" s="44"/>
      <c r="GDC18" s="44"/>
      <c r="GDD18" s="44"/>
      <c r="GDE18" s="44"/>
      <c r="GDF18" s="44"/>
      <c r="GDG18" s="44"/>
      <c r="GDH18" s="44"/>
      <c r="GDI18" s="44"/>
      <c r="GDJ18" s="44"/>
      <c r="GDK18" s="44"/>
      <c r="GDL18" s="44"/>
      <c r="GDM18" s="44"/>
      <c r="GDN18" s="44"/>
      <c r="GDO18" s="44"/>
      <c r="GDP18" s="44"/>
      <c r="GDQ18" s="44"/>
      <c r="GDR18" s="44"/>
      <c r="GDS18" s="44"/>
      <c r="GDT18" s="44"/>
      <c r="GDU18" s="44"/>
      <c r="GDV18" s="44"/>
      <c r="GDW18" s="44"/>
      <c r="GDX18" s="44"/>
      <c r="GDY18" s="44"/>
      <c r="GDZ18" s="44"/>
      <c r="GEA18" s="44"/>
      <c r="GEB18" s="44"/>
      <c r="GEC18" s="44"/>
      <c r="GED18" s="44"/>
      <c r="GEE18" s="44"/>
      <c r="GEF18" s="44"/>
      <c r="GEG18" s="44"/>
      <c r="GEH18" s="44"/>
      <c r="GEI18" s="44"/>
      <c r="GEJ18" s="44"/>
      <c r="GEK18" s="44"/>
      <c r="GEL18" s="44"/>
      <c r="GEM18" s="44"/>
      <c r="GEN18" s="44"/>
      <c r="GEO18" s="44"/>
      <c r="GEP18" s="44"/>
      <c r="GEQ18" s="44"/>
      <c r="GER18" s="44"/>
      <c r="GES18" s="44"/>
      <c r="GET18" s="44"/>
      <c r="GEU18" s="44"/>
      <c r="GEV18" s="44"/>
      <c r="GEW18" s="44"/>
      <c r="GEX18" s="44"/>
      <c r="GEY18" s="44"/>
      <c r="GEZ18" s="44"/>
      <c r="GFA18" s="44"/>
      <c r="GFB18" s="44"/>
      <c r="GFC18" s="44"/>
      <c r="GFD18" s="44"/>
      <c r="GFE18" s="44"/>
      <c r="GFF18" s="44"/>
      <c r="GFG18" s="44"/>
      <c r="GFH18" s="44"/>
      <c r="GFI18" s="44"/>
      <c r="GFJ18" s="44"/>
      <c r="GFK18" s="44"/>
      <c r="GFL18" s="44"/>
      <c r="GFM18" s="44"/>
      <c r="GFN18" s="44"/>
      <c r="GFO18" s="44"/>
      <c r="GFP18" s="44"/>
      <c r="GFQ18" s="44"/>
      <c r="GFR18" s="44"/>
      <c r="GFS18" s="44"/>
      <c r="GFT18" s="44"/>
      <c r="GFU18" s="44"/>
      <c r="GFV18" s="44"/>
      <c r="GFW18" s="44"/>
      <c r="GFX18" s="44"/>
      <c r="GFY18" s="44"/>
      <c r="GFZ18" s="44"/>
      <c r="GGA18" s="44"/>
      <c r="GGB18" s="44"/>
      <c r="GGC18" s="44"/>
      <c r="GGD18" s="44"/>
      <c r="GGE18" s="44"/>
      <c r="GGF18" s="44"/>
      <c r="GGG18" s="44"/>
      <c r="GGH18" s="44"/>
      <c r="GGI18" s="44"/>
      <c r="GGJ18" s="44"/>
      <c r="GGK18" s="44"/>
      <c r="GGL18" s="44"/>
      <c r="GGM18" s="44"/>
      <c r="GGN18" s="44"/>
      <c r="GGO18" s="44"/>
      <c r="GGP18" s="44"/>
      <c r="GGQ18" s="44"/>
      <c r="GGR18" s="44"/>
      <c r="GGS18" s="44"/>
      <c r="GGT18" s="44"/>
      <c r="GGU18" s="44"/>
      <c r="GGV18" s="44"/>
      <c r="GGW18" s="44"/>
      <c r="GGX18" s="44"/>
      <c r="GGY18" s="44"/>
      <c r="GGZ18" s="44"/>
      <c r="GHA18" s="44"/>
      <c r="GHB18" s="44"/>
      <c r="GHC18" s="44"/>
      <c r="GHD18" s="44"/>
      <c r="GHE18" s="44"/>
      <c r="GHF18" s="44"/>
      <c r="GHG18" s="44"/>
      <c r="GHH18" s="44"/>
      <c r="GHI18" s="44"/>
      <c r="GHJ18" s="44"/>
      <c r="GHK18" s="44"/>
      <c r="GHL18" s="44"/>
      <c r="GHM18" s="44"/>
      <c r="GHN18" s="44"/>
      <c r="GHO18" s="44"/>
      <c r="GHP18" s="44"/>
      <c r="GHQ18" s="44"/>
      <c r="GHR18" s="44"/>
      <c r="GHS18" s="44"/>
      <c r="GHT18" s="44"/>
      <c r="GHU18" s="44"/>
      <c r="GHV18" s="44"/>
      <c r="GHW18" s="44"/>
      <c r="GHX18" s="44"/>
      <c r="GHY18" s="44"/>
      <c r="GHZ18" s="44"/>
      <c r="GIA18" s="44"/>
      <c r="GIB18" s="44"/>
      <c r="GIC18" s="44"/>
      <c r="GID18" s="44"/>
      <c r="GIE18" s="44"/>
      <c r="GIF18" s="44"/>
      <c r="GIG18" s="44"/>
      <c r="GIH18" s="44"/>
      <c r="GII18" s="44"/>
      <c r="GIJ18" s="44"/>
      <c r="GIK18" s="44"/>
      <c r="GIL18" s="44"/>
      <c r="GIM18" s="44"/>
      <c r="GIN18" s="44"/>
      <c r="GIO18" s="44"/>
      <c r="GIP18" s="44"/>
      <c r="GIQ18" s="44"/>
      <c r="GIR18" s="44"/>
      <c r="GIS18" s="44"/>
      <c r="GIT18" s="44"/>
      <c r="GIU18" s="44"/>
      <c r="GIV18" s="44"/>
      <c r="GIW18" s="44"/>
      <c r="GIX18" s="44"/>
      <c r="GIY18" s="44"/>
      <c r="GIZ18" s="44"/>
      <c r="GJA18" s="44"/>
      <c r="GJB18" s="44"/>
      <c r="GJC18" s="44"/>
      <c r="GJD18" s="44"/>
      <c r="GJE18" s="44"/>
      <c r="GJF18" s="44"/>
      <c r="GJG18" s="44"/>
      <c r="GJH18" s="44"/>
      <c r="GJI18" s="44"/>
      <c r="GJJ18" s="44"/>
      <c r="GJK18" s="44"/>
      <c r="GJL18" s="44"/>
      <c r="GJM18" s="44"/>
      <c r="GJN18" s="44"/>
      <c r="GJO18" s="44"/>
      <c r="GJP18" s="44"/>
      <c r="GJQ18" s="44"/>
      <c r="GJR18" s="44"/>
      <c r="GJS18" s="44"/>
      <c r="GJT18" s="44"/>
      <c r="GJU18" s="44"/>
      <c r="GJV18" s="44"/>
      <c r="GJW18" s="44"/>
      <c r="GJX18" s="44"/>
      <c r="GJY18" s="44"/>
      <c r="GJZ18" s="44"/>
      <c r="GKA18" s="44"/>
      <c r="GKB18" s="44"/>
      <c r="GKC18" s="44"/>
      <c r="GKD18" s="44"/>
      <c r="GKE18" s="44"/>
      <c r="GKF18" s="44"/>
      <c r="GKG18" s="44"/>
      <c r="GKH18" s="44"/>
      <c r="GKI18" s="44"/>
      <c r="GKJ18" s="44"/>
      <c r="GKK18" s="44"/>
      <c r="GKL18" s="44"/>
      <c r="GKM18" s="44"/>
      <c r="GKN18" s="44"/>
      <c r="GKO18" s="44"/>
      <c r="GKP18" s="44"/>
      <c r="GKQ18" s="44"/>
      <c r="GKR18" s="44"/>
      <c r="GKS18" s="44"/>
      <c r="GKT18" s="44"/>
      <c r="GKU18" s="44"/>
      <c r="GKV18" s="44"/>
      <c r="GKW18" s="44"/>
      <c r="GKX18" s="44"/>
      <c r="GKY18" s="44"/>
      <c r="GKZ18" s="44"/>
      <c r="GLA18" s="44"/>
      <c r="GLB18" s="44"/>
      <c r="GLC18" s="44"/>
      <c r="GLD18" s="44"/>
      <c r="GLE18" s="44"/>
      <c r="GLF18" s="44"/>
      <c r="GLG18" s="44"/>
      <c r="GLH18" s="44"/>
      <c r="GLI18" s="44"/>
      <c r="GLJ18" s="44"/>
      <c r="GLK18" s="44"/>
      <c r="GLL18" s="44"/>
      <c r="GLM18" s="44"/>
      <c r="GLN18" s="44"/>
      <c r="GLO18" s="44"/>
      <c r="GLP18" s="44"/>
      <c r="GLQ18" s="44"/>
      <c r="GLR18" s="44"/>
      <c r="GLS18" s="44"/>
      <c r="GLT18" s="44"/>
      <c r="GLU18" s="44"/>
      <c r="GLV18" s="44"/>
      <c r="GLW18" s="44"/>
      <c r="GLX18" s="44"/>
      <c r="GLY18" s="44"/>
      <c r="GLZ18" s="44"/>
      <c r="GMA18" s="44"/>
      <c r="GMB18" s="44"/>
      <c r="GMC18" s="44"/>
      <c r="GMD18" s="44"/>
      <c r="GME18" s="44"/>
      <c r="GMF18" s="44"/>
      <c r="GMG18" s="44"/>
      <c r="GMH18" s="44"/>
      <c r="GMI18" s="44"/>
      <c r="GMJ18" s="44"/>
      <c r="GMK18" s="44"/>
      <c r="GML18" s="44"/>
      <c r="GMM18" s="44"/>
      <c r="GMN18" s="44"/>
      <c r="GMO18" s="44"/>
      <c r="GMP18" s="44"/>
      <c r="GMQ18" s="44"/>
      <c r="GMR18" s="44"/>
      <c r="GMS18" s="44"/>
      <c r="GMT18" s="44"/>
      <c r="GMU18" s="44"/>
      <c r="GMV18" s="44"/>
      <c r="GMW18" s="44"/>
      <c r="GMX18" s="44"/>
      <c r="GMY18" s="44"/>
      <c r="GMZ18" s="44"/>
      <c r="GNA18" s="44"/>
      <c r="GNB18" s="44"/>
      <c r="GNC18" s="44"/>
      <c r="GND18" s="44"/>
      <c r="GNE18" s="44"/>
      <c r="GNF18" s="44"/>
      <c r="GNG18" s="44"/>
      <c r="GNH18" s="44"/>
      <c r="GNI18" s="44"/>
      <c r="GNJ18" s="44"/>
      <c r="GNK18" s="44"/>
      <c r="GNL18" s="44"/>
      <c r="GNM18" s="44"/>
      <c r="GNN18" s="44"/>
      <c r="GNO18" s="44"/>
      <c r="GNP18" s="44"/>
      <c r="GNQ18" s="44"/>
      <c r="GNR18" s="44"/>
      <c r="GNS18" s="44"/>
      <c r="GNT18" s="44"/>
      <c r="GNU18" s="44"/>
      <c r="GNV18" s="44"/>
      <c r="GNW18" s="44"/>
      <c r="GNX18" s="44"/>
      <c r="GNY18" s="44"/>
      <c r="GNZ18" s="44"/>
      <c r="GOA18" s="44"/>
      <c r="GOB18" s="44"/>
      <c r="GOC18" s="44"/>
      <c r="GOD18" s="44"/>
      <c r="GOE18" s="44"/>
      <c r="GOF18" s="44"/>
      <c r="GOG18" s="44"/>
      <c r="GOH18" s="44"/>
      <c r="GOI18" s="44"/>
      <c r="GOJ18" s="44"/>
      <c r="GOK18" s="44"/>
      <c r="GOL18" s="44"/>
      <c r="GOM18" s="44"/>
      <c r="GON18" s="44"/>
      <c r="GOO18" s="44"/>
      <c r="GOP18" s="44"/>
      <c r="GOQ18" s="44"/>
      <c r="GOR18" s="44"/>
      <c r="GOS18" s="44"/>
      <c r="GOT18" s="44"/>
      <c r="GOU18" s="44"/>
      <c r="GOV18" s="44"/>
      <c r="GOW18" s="44"/>
      <c r="GOX18" s="44"/>
      <c r="GOY18" s="44"/>
      <c r="GOZ18" s="44"/>
      <c r="GPA18" s="44"/>
      <c r="GPB18" s="44"/>
      <c r="GPC18" s="44"/>
      <c r="GPD18" s="44"/>
      <c r="GPE18" s="44"/>
      <c r="GPF18" s="44"/>
      <c r="GPG18" s="44"/>
      <c r="GPH18" s="44"/>
      <c r="GPI18" s="44"/>
      <c r="GPJ18" s="44"/>
      <c r="GPK18" s="44"/>
      <c r="GPL18" s="44"/>
      <c r="GPM18" s="44"/>
      <c r="GPN18" s="44"/>
      <c r="GPO18" s="44"/>
      <c r="GPP18" s="44"/>
      <c r="GPQ18" s="44"/>
      <c r="GPR18" s="44"/>
      <c r="GPS18" s="44"/>
      <c r="GPT18" s="44"/>
      <c r="GPU18" s="44"/>
      <c r="GPV18" s="44"/>
      <c r="GPW18" s="44"/>
      <c r="GPX18" s="44"/>
      <c r="GPY18" s="44"/>
      <c r="GPZ18" s="44"/>
      <c r="GQA18" s="44"/>
      <c r="GQB18" s="44"/>
      <c r="GQC18" s="44"/>
      <c r="GQD18" s="44"/>
      <c r="GQE18" s="44"/>
      <c r="GQF18" s="44"/>
      <c r="GQG18" s="44"/>
      <c r="GQH18" s="44"/>
      <c r="GQI18" s="44"/>
      <c r="GQJ18" s="44"/>
      <c r="GQK18" s="44"/>
      <c r="GQL18" s="44"/>
      <c r="GQM18" s="44"/>
      <c r="GQN18" s="44"/>
      <c r="GQO18" s="44"/>
      <c r="GQP18" s="44"/>
      <c r="GQQ18" s="44"/>
      <c r="GQR18" s="44"/>
      <c r="GQS18" s="44"/>
      <c r="GQT18" s="44"/>
      <c r="GQU18" s="44"/>
      <c r="GQV18" s="44"/>
      <c r="GQW18" s="44"/>
      <c r="GQX18" s="44"/>
      <c r="GQY18" s="44"/>
      <c r="GQZ18" s="44"/>
      <c r="GRA18" s="44"/>
      <c r="GRB18" s="44"/>
      <c r="GRC18" s="44"/>
      <c r="GRD18" s="44"/>
      <c r="GRE18" s="44"/>
      <c r="GRF18" s="44"/>
      <c r="GRG18" s="44"/>
      <c r="GRH18" s="44"/>
      <c r="GRI18" s="44"/>
      <c r="GRJ18" s="44"/>
      <c r="GRK18" s="44"/>
      <c r="GRL18" s="44"/>
      <c r="GRM18" s="44"/>
      <c r="GRN18" s="44"/>
      <c r="GRO18" s="44"/>
      <c r="GRP18" s="44"/>
      <c r="GRQ18" s="44"/>
      <c r="GRR18" s="44"/>
      <c r="GRS18" s="44"/>
      <c r="GRT18" s="44"/>
      <c r="GRU18" s="44"/>
      <c r="GRV18" s="44"/>
      <c r="GRW18" s="44"/>
      <c r="GRX18" s="44"/>
      <c r="GRY18" s="44"/>
      <c r="GRZ18" s="44"/>
      <c r="GSA18" s="44"/>
      <c r="GSB18" s="44"/>
      <c r="GSC18" s="44"/>
      <c r="GSD18" s="44"/>
      <c r="GSE18" s="44"/>
      <c r="GSF18" s="44"/>
      <c r="GSG18" s="44"/>
      <c r="GSH18" s="44"/>
      <c r="GSI18" s="44"/>
      <c r="GSJ18" s="44"/>
      <c r="GSK18" s="44"/>
      <c r="GSL18" s="44"/>
      <c r="GSM18" s="44"/>
      <c r="GSN18" s="44"/>
      <c r="GSO18" s="44"/>
      <c r="GSP18" s="44"/>
      <c r="GSQ18" s="44"/>
      <c r="GSR18" s="44"/>
      <c r="GSS18" s="44"/>
      <c r="GST18" s="44"/>
      <c r="GSU18" s="44"/>
      <c r="GSV18" s="44"/>
      <c r="GSW18" s="44"/>
      <c r="GSX18" s="44"/>
      <c r="GSY18" s="44"/>
      <c r="GSZ18" s="44"/>
      <c r="GTA18" s="44"/>
      <c r="GTB18" s="44"/>
      <c r="GTC18" s="44"/>
      <c r="GTD18" s="44"/>
      <c r="GTE18" s="44"/>
      <c r="GTF18" s="44"/>
      <c r="GTG18" s="44"/>
      <c r="GTH18" s="44"/>
      <c r="GTI18" s="44"/>
      <c r="GTJ18" s="44"/>
      <c r="GTK18" s="44"/>
      <c r="GTL18" s="44"/>
      <c r="GTM18" s="44"/>
      <c r="GTN18" s="44"/>
      <c r="GTO18" s="44"/>
      <c r="GTP18" s="44"/>
      <c r="GTQ18" s="44"/>
      <c r="GTR18" s="44"/>
      <c r="GTS18" s="44"/>
      <c r="GTT18" s="44"/>
      <c r="GTU18" s="44"/>
      <c r="GTV18" s="44"/>
      <c r="GTW18" s="44"/>
      <c r="GTX18" s="44"/>
      <c r="GTY18" s="44"/>
      <c r="GTZ18" s="44"/>
      <c r="GUA18" s="44"/>
      <c r="GUB18" s="44"/>
      <c r="GUC18" s="44"/>
      <c r="GUD18" s="44"/>
      <c r="GUE18" s="44"/>
      <c r="GUF18" s="44"/>
      <c r="GUG18" s="44"/>
      <c r="GUH18" s="44"/>
      <c r="GUI18" s="44"/>
      <c r="GUJ18" s="44"/>
      <c r="GUK18" s="44"/>
      <c r="GUL18" s="44"/>
      <c r="GUM18" s="44"/>
      <c r="GUN18" s="44"/>
      <c r="GUO18" s="44"/>
      <c r="GUP18" s="44"/>
      <c r="GUQ18" s="44"/>
      <c r="GUR18" s="44"/>
      <c r="GUS18" s="44"/>
      <c r="GUT18" s="44"/>
      <c r="GUU18" s="44"/>
      <c r="GUV18" s="44"/>
      <c r="GUW18" s="44"/>
      <c r="GUX18" s="44"/>
      <c r="GUY18" s="44"/>
      <c r="GUZ18" s="44"/>
      <c r="GVA18" s="44"/>
      <c r="GVB18" s="44"/>
      <c r="GVC18" s="44"/>
      <c r="GVD18" s="44"/>
      <c r="GVE18" s="44"/>
      <c r="GVF18" s="44"/>
      <c r="GVG18" s="44"/>
      <c r="GVH18" s="44"/>
      <c r="GVI18" s="44"/>
      <c r="GVJ18" s="44"/>
      <c r="GVK18" s="44"/>
      <c r="GVL18" s="44"/>
      <c r="GVM18" s="44"/>
      <c r="GVN18" s="44"/>
      <c r="GVO18" s="44"/>
      <c r="GVP18" s="44"/>
      <c r="GVQ18" s="44"/>
      <c r="GVR18" s="44"/>
      <c r="GVS18" s="44"/>
      <c r="GVT18" s="44"/>
      <c r="GVU18" s="44"/>
      <c r="GVV18" s="44"/>
      <c r="GVW18" s="44"/>
      <c r="GVX18" s="44"/>
      <c r="GVY18" s="44"/>
      <c r="GVZ18" s="44"/>
      <c r="GWA18" s="44"/>
      <c r="GWB18" s="44"/>
      <c r="GWC18" s="44"/>
      <c r="GWD18" s="44"/>
      <c r="GWE18" s="44"/>
      <c r="GWF18" s="44"/>
      <c r="GWG18" s="44"/>
      <c r="GWH18" s="44"/>
      <c r="GWI18" s="44"/>
      <c r="GWJ18" s="44"/>
      <c r="GWK18" s="44"/>
      <c r="GWL18" s="44"/>
      <c r="GWM18" s="44"/>
      <c r="GWN18" s="44"/>
      <c r="GWO18" s="44"/>
      <c r="GWP18" s="44"/>
      <c r="GWQ18" s="44"/>
      <c r="GWR18" s="44"/>
      <c r="GWS18" s="44"/>
      <c r="GWT18" s="44"/>
      <c r="GWU18" s="44"/>
      <c r="GWV18" s="44"/>
      <c r="GWW18" s="44"/>
      <c r="GWX18" s="44"/>
      <c r="GWY18" s="44"/>
      <c r="GWZ18" s="44"/>
      <c r="GXA18" s="44"/>
      <c r="GXB18" s="44"/>
      <c r="GXC18" s="44"/>
      <c r="GXD18" s="44"/>
      <c r="GXE18" s="44"/>
      <c r="GXF18" s="44"/>
      <c r="GXG18" s="44"/>
      <c r="GXH18" s="44"/>
      <c r="GXI18" s="44"/>
      <c r="GXJ18" s="44"/>
      <c r="GXK18" s="44"/>
      <c r="GXL18" s="44"/>
      <c r="GXM18" s="44"/>
      <c r="GXN18" s="44"/>
      <c r="GXO18" s="44"/>
      <c r="GXP18" s="44"/>
      <c r="GXQ18" s="44"/>
      <c r="GXR18" s="44"/>
      <c r="GXS18" s="44"/>
      <c r="GXT18" s="44"/>
      <c r="GXU18" s="44"/>
      <c r="GXV18" s="44"/>
      <c r="GXW18" s="44"/>
      <c r="GXX18" s="44"/>
      <c r="GXY18" s="44"/>
      <c r="GXZ18" s="44"/>
      <c r="GYA18" s="44"/>
      <c r="GYB18" s="44"/>
      <c r="GYC18" s="44"/>
      <c r="GYD18" s="44"/>
      <c r="GYE18" s="44"/>
      <c r="GYF18" s="44"/>
      <c r="GYG18" s="44"/>
      <c r="GYH18" s="44"/>
      <c r="GYI18" s="44"/>
      <c r="GYJ18" s="44"/>
      <c r="GYK18" s="44"/>
      <c r="GYL18" s="44"/>
      <c r="GYM18" s="44"/>
      <c r="GYN18" s="44"/>
      <c r="GYO18" s="44"/>
      <c r="GYP18" s="44"/>
      <c r="GYQ18" s="44"/>
      <c r="GYR18" s="44"/>
      <c r="GYS18" s="44"/>
      <c r="GYT18" s="44"/>
      <c r="GYU18" s="44"/>
      <c r="GYV18" s="44"/>
      <c r="GYW18" s="44"/>
      <c r="GYX18" s="44"/>
      <c r="GYY18" s="44"/>
      <c r="GYZ18" s="44"/>
      <c r="GZA18" s="44"/>
      <c r="GZB18" s="44"/>
      <c r="GZC18" s="44"/>
      <c r="GZD18" s="44"/>
      <c r="GZE18" s="44"/>
      <c r="GZF18" s="44"/>
      <c r="GZG18" s="44"/>
      <c r="GZH18" s="44"/>
      <c r="GZI18" s="44"/>
      <c r="GZJ18" s="44"/>
      <c r="GZK18" s="44"/>
      <c r="GZL18" s="44"/>
      <c r="GZM18" s="44"/>
      <c r="GZN18" s="44"/>
      <c r="GZO18" s="44"/>
      <c r="GZP18" s="44"/>
      <c r="GZQ18" s="44"/>
      <c r="GZR18" s="44"/>
      <c r="GZS18" s="44"/>
      <c r="GZT18" s="44"/>
      <c r="GZU18" s="44"/>
      <c r="GZV18" s="44"/>
      <c r="GZW18" s="44"/>
      <c r="GZX18" s="44"/>
      <c r="GZY18" s="44"/>
      <c r="GZZ18" s="44"/>
      <c r="HAA18" s="44"/>
      <c r="HAB18" s="44"/>
      <c r="HAC18" s="44"/>
      <c r="HAD18" s="44"/>
      <c r="HAE18" s="44"/>
      <c r="HAF18" s="44"/>
      <c r="HAG18" s="44"/>
      <c r="HAH18" s="44"/>
      <c r="HAI18" s="44"/>
      <c r="HAJ18" s="44"/>
      <c r="HAK18" s="44"/>
      <c r="HAL18" s="44"/>
      <c r="HAM18" s="44"/>
      <c r="HAN18" s="44"/>
      <c r="HAO18" s="44"/>
      <c r="HAP18" s="44"/>
      <c r="HAQ18" s="44"/>
      <c r="HAR18" s="44"/>
      <c r="HAS18" s="44"/>
      <c r="HAT18" s="44"/>
      <c r="HAU18" s="44"/>
      <c r="HAV18" s="44"/>
      <c r="HAW18" s="44"/>
      <c r="HAX18" s="44"/>
      <c r="HAY18" s="44"/>
      <c r="HAZ18" s="44"/>
      <c r="HBA18" s="44"/>
      <c r="HBB18" s="44"/>
      <c r="HBC18" s="44"/>
      <c r="HBD18" s="44"/>
      <c r="HBE18" s="44"/>
      <c r="HBF18" s="44"/>
      <c r="HBG18" s="44"/>
      <c r="HBH18" s="44"/>
      <c r="HBI18" s="44"/>
      <c r="HBJ18" s="44"/>
      <c r="HBK18" s="44"/>
      <c r="HBL18" s="44"/>
      <c r="HBM18" s="44"/>
      <c r="HBN18" s="44"/>
      <c r="HBO18" s="44"/>
      <c r="HBP18" s="44"/>
      <c r="HBQ18" s="44"/>
      <c r="HBR18" s="44"/>
      <c r="HBS18" s="44"/>
      <c r="HBT18" s="44"/>
      <c r="HBU18" s="44"/>
      <c r="HBV18" s="44"/>
      <c r="HBW18" s="44"/>
      <c r="HBX18" s="44"/>
      <c r="HBY18" s="44"/>
      <c r="HBZ18" s="44"/>
      <c r="HCA18" s="44"/>
      <c r="HCB18" s="44"/>
      <c r="HCC18" s="44"/>
      <c r="HCD18" s="44"/>
      <c r="HCE18" s="44"/>
      <c r="HCF18" s="44"/>
      <c r="HCG18" s="44"/>
      <c r="HCH18" s="44"/>
      <c r="HCI18" s="44"/>
      <c r="HCJ18" s="44"/>
      <c r="HCK18" s="44"/>
      <c r="HCL18" s="44"/>
      <c r="HCM18" s="44"/>
      <c r="HCN18" s="44"/>
      <c r="HCO18" s="44"/>
      <c r="HCP18" s="44"/>
      <c r="HCQ18" s="44"/>
      <c r="HCR18" s="44"/>
      <c r="HCS18" s="44"/>
      <c r="HCT18" s="44"/>
      <c r="HCU18" s="44"/>
      <c r="HCV18" s="44"/>
      <c r="HCW18" s="44"/>
      <c r="HCX18" s="44"/>
      <c r="HCY18" s="44"/>
      <c r="HCZ18" s="44"/>
      <c r="HDA18" s="44"/>
      <c r="HDB18" s="44"/>
      <c r="HDC18" s="44"/>
      <c r="HDD18" s="44"/>
      <c r="HDE18" s="44"/>
      <c r="HDF18" s="44"/>
      <c r="HDG18" s="44"/>
      <c r="HDH18" s="44"/>
      <c r="HDI18" s="44"/>
      <c r="HDJ18" s="44"/>
      <c r="HDK18" s="44"/>
      <c r="HDL18" s="44"/>
      <c r="HDM18" s="44"/>
      <c r="HDN18" s="44"/>
      <c r="HDO18" s="44"/>
      <c r="HDP18" s="44"/>
      <c r="HDQ18" s="44"/>
      <c r="HDR18" s="44"/>
      <c r="HDS18" s="44"/>
      <c r="HDT18" s="44"/>
      <c r="HDU18" s="44"/>
      <c r="HDV18" s="44"/>
      <c r="HDW18" s="44"/>
      <c r="HDX18" s="44"/>
      <c r="HDY18" s="44"/>
      <c r="HDZ18" s="44"/>
      <c r="HEA18" s="44"/>
      <c r="HEB18" s="44"/>
      <c r="HEC18" s="44"/>
      <c r="HED18" s="44"/>
      <c r="HEE18" s="44"/>
      <c r="HEF18" s="44"/>
      <c r="HEG18" s="44"/>
      <c r="HEH18" s="44"/>
      <c r="HEI18" s="44"/>
      <c r="HEJ18" s="44"/>
      <c r="HEK18" s="44"/>
      <c r="HEL18" s="44"/>
      <c r="HEM18" s="44"/>
      <c r="HEN18" s="44"/>
      <c r="HEO18" s="44"/>
      <c r="HEP18" s="44"/>
      <c r="HEQ18" s="44"/>
      <c r="HER18" s="44"/>
      <c r="HES18" s="44"/>
      <c r="HET18" s="44"/>
      <c r="HEU18" s="44"/>
      <c r="HEV18" s="44"/>
      <c r="HEW18" s="44"/>
      <c r="HEX18" s="44"/>
      <c r="HEY18" s="44"/>
      <c r="HEZ18" s="44"/>
      <c r="HFA18" s="44"/>
      <c r="HFB18" s="44"/>
      <c r="HFC18" s="44"/>
      <c r="HFD18" s="44"/>
      <c r="HFE18" s="44"/>
      <c r="HFF18" s="44"/>
      <c r="HFG18" s="44"/>
      <c r="HFH18" s="44"/>
      <c r="HFI18" s="44"/>
      <c r="HFJ18" s="44"/>
      <c r="HFK18" s="44"/>
      <c r="HFL18" s="44"/>
      <c r="HFM18" s="44"/>
      <c r="HFN18" s="44"/>
      <c r="HFO18" s="44"/>
      <c r="HFP18" s="44"/>
      <c r="HFQ18" s="44"/>
      <c r="HFR18" s="44"/>
      <c r="HFS18" s="44"/>
      <c r="HFT18" s="44"/>
      <c r="HFU18" s="44"/>
      <c r="HFV18" s="44"/>
      <c r="HFW18" s="44"/>
      <c r="HFX18" s="44"/>
      <c r="HFY18" s="44"/>
      <c r="HFZ18" s="44"/>
      <c r="HGA18" s="44"/>
      <c r="HGB18" s="44"/>
      <c r="HGC18" s="44"/>
      <c r="HGD18" s="44"/>
      <c r="HGE18" s="44"/>
      <c r="HGF18" s="44"/>
      <c r="HGG18" s="44"/>
      <c r="HGH18" s="44"/>
      <c r="HGI18" s="44"/>
      <c r="HGJ18" s="44"/>
      <c r="HGK18" s="44"/>
      <c r="HGL18" s="44"/>
      <c r="HGM18" s="44"/>
      <c r="HGN18" s="44"/>
      <c r="HGO18" s="44"/>
      <c r="HGP18" s="44"/>
      <c r="HGQ18" s="44"/>
      <c r="HGR18" s="44"/>
      <c r="HGS18" s="44"/>
      <c r="HGT18" s="44"/>
      <c r="HGU18" s="44"/>
      <c r="HGV18" s="44"/>
      <c r="HGW18" s="44"/>
      <c r="HGX18" s="44"/>
      <c r="HGY18" s="44"/>
      <c r="HGZ18" s="44"/>
      <c r="HHA18" s="44"/>
      <c r="HHB18" s="44"/>
      <c r="HHC18" s="44"/>
      <c r="HHD18" s="44"/>
      <c r="HHE18" s="44"/>
      <c r="HHF18" s="44"/>
      <c r="HHG18" s="44"/>
      <c r="HHH18" s="44"/>
      <c r="HHI18" s="44"/>
      <c r="HHJ18" s="44"/>
      <c r="HHK18" s="44"/>
      <c r="HHL18" s="44"/>
      <c r="HHM18" s="44"/>
      <c r="HHN18" s="44"/>
      <c r="HHO18" s="44"/>
      <c r="HHP18" s="44"/>
      <c r="HHQ18" s="44"/>
      <c r="HHR18" s="44"/>
      <c r="HHS18" s="44"/>
      <c r="HHT18" s="44"/>
      <c r="HHU18" s="44"/>
      <c r="HHV18" s="44"/>
      <c r="HHW18" s="44"/>
      <c r="HHX18" s="44"/>
      <c r="HHY18" s="44"/>
      <c r="HHZ18" s="44"/>
      <c r="HIA18" s="44"/>
      <c r="HIB18" s="44"/>
      <c r="HIC18" s="44"/>
      <c r="HID18" s="44"/>
      <c r="HIE18" s="44"/>
      <c r="HIF18" s="44"/>
      <c r="HIG18" s="44"/>
      <c r="HIH18" s="44"/>
      <c r="HII18" s="44"/>
      <c r="HIJ18" s="44"/>
      <c r="HIK18" s="44"/>
      <c r="HIL18" s="44"/>
      <c r="HIM18" s="44"/>
      <c r="HIN18" s="44"/>
      <c r="HIO18" s="44"/>
      <c r="HIP18" s="44"/>
      <c r="HIQ18" s="44"/>
      <c r="HIR18" s="44"/>
      <c r="HIS18" s="44"/>
      <c r="HIT18" s="44"/>
      <c r="HIU18" s="44"/>
      <c r="HIV18" s="44"/>
      <c r="HIW18" s="44"/>
      <c r="HIX18" s="44"/>
      <c r="HIY18" s="44"/>
      <c r="HIZ18" s="44"/>
      <c r="HJA18" s="44"/>
      <c r="HJB18" s="44"/>
      <c r="HJC18" s="44"/>
      <c r="HJD18" s="44"/>
      <c r="HJE18" s="44"/>
      <c r="HJF18" s="44"/>
      <c r="HJG18" s="44"/>
      <c r="HJH18" s="44"/>
      <c r="HJI18" s="44"/>
      <c r="HJJ18" s="44"/>
      <c r="HJK18" s="44"/>
      <c r="HJL18" s="44"/>
      <c r="HJM18" s="44"/>
      <c r="HJN18" s="44"/>
      <c r="HJO18" s="44"/>
      <c r="HJP18" s="44"/>
      <c r="HJQ18" s="44"/>
      <c r="HJR18" s="44"/>
      <c r="HJS18" s="44"/>
      <c r="HJT18" s="44"/>
      <c r="HJU18" s="44"/>
      <c r="HJV18" s="44"/>
      <c r="HJW18" s="44"/>
      <c r="HJX18" s="44"/>
      <c r="HJY18" s="44"/>
      <c r="HJZ18" s="44"/>
      <c r="HKA18" s="44"/>
      <c r="HKB18" s="44"/>
      <c r="HKC18" s="44"/>
      <c r="HKD18" s="44"/>
      <c r="HKE18" s="44"/>
      <c r="HKF18" s="44"/>
      <c r="HKG18" s="44"/>
      <c r="HKH18" s="44"/>
      <c r="HKI18" s="44"/>
      <c r="HKJ18" s="44"/>
      <c r="HKK18" s="44"/>
      <c r="HKL18" s="44"/>
      <c r="HKM18" s="44"/>
      <c r="HKN18" s="44"/>
      <c r="HKO18" s="44"/>
      <c r="HKP18" s="44"/>
      <c r="HKQ18" s="44"/>
      <c r="HKR18" s="44"/>
      <c r="HKS18" s="44"/>
      <c r="HKT18" s="44"/>
      <c r="HKU18" s="44"/>
      <c r="HKV18" s="44"/>
      <c r="HKW18" s="44"/>
      <c r="HKX18" s="44"/>
      <c r="HKY18" s="44"/>
      <c r="HKZ18" s="44"/>
      <c r="HLA18" s="44"/>
      <c r="HLB18" s="44"/>
      <c r="HLC18" s="44"/>
      <c r="HLD18" s="44"/>
      <c r="HLE18" s="44"/>
      <c r="HLF18" s="44"/>
      <c r="HLG18" s="44"/>
      <c r="HLH18" s="44"/>
      <c r="HLI18" s="44"/>
      <c r="HLJ18" s="44"/>
      <c r="HLK18" s="44"/>
      <c r="HLL18" s="44"/>
      <c r="HLM18" s="44"/>
      <c r="HLN18" s="44"/>
      <c r="HLO18" s="44"/>
      <c r="HLP18" s="44"/>
      <c r="HLQ18" s="44"/>
      <c r="HLR18" s="44"/>
      <c r="HLS18" s="44"/>
      <c r="HLT18" s="44"/>
      <c r="HLU18" s="44"/>
      <c r="HLV18" s="44"/>
      <c r="HLW18" s="44"/>
      <c r="HLX18" s="44"/>
      <c r="HLY18" s="44"/>
      <c r="HLZ18" s="44"/>
      <c r="HMA18" s="44"/>
      <c r="HMB18" s="44"/>
      <c r="HMC18" s="44"/>
      <c r="HMD18" s="44"/>
      <c r="HME18" s="44"/>
      <c r="HMF18" s="44"/>
      <c r="HMG18" s="44"/>
      <c r="HMH18" s="44"/>
      <c r="HMI18" s="44"/>
      <c r="HMJ18" s="44"/>
      <c r="HMK18" s="44"/>
      <c r="HML18" s="44"/>
      <c r="HMM18" s="44"/>
      <c r="HMN18" s="44"/>
      <c r="HMO18" s="44"/>
      <c r="HMP18" s="44"/>
      <c r="HMQ18" s="44"/>
      <c r="HMR18" s="44"/>
      <c r="HMS18" s="44"/>
      <c r="HMT18" s="44"/>
      <c r="HMU18" s="44"/>
      <c r="HMV18" s="44"/>
      <c r="HMW18" s="44"/>
      <c r="HMX18" s="44"/>
      <c r="HMY18" s="44"/>
      <c r="HMZ18" s="44"/>
      <c r="HNA18" s="44"/>
      <c r="HNB18" s="44"/>
      <c r="HNC18" s="44"/>
      <c r="HND18" s="44"/>
      <c r="HNE18" s="44"/>
      <c r="HNF18" s="44"/>
      <c r="HNG18" s="44"/>
      <c r="HNH18" s="44"/>
      <c r="HNI18" s="44"/>
      <c r="HNJ18" s="44"/>
      <c r="HNK18" s="44"/>
      <c r="HNL18" s="44"/>
      <c r="HNM18" s="44"/>
      <c r="HNN18" s="44"/>
      <c r="HNO18" s="44"/>
      <c r="HNP18" s="44"/>
      <c r="HNQ18" s="44"/>
      <c r="HNR18" s="44"/>
      <c r="HNS18" s="44"/>
      <c r="HNT18" s="44"/>
      <c r="HNU18" s="44"/>
      <c r="HNV18" s="44"/>
      <c r="HNW18" s="44"/>
      <c r="HNX18" s="44"/>
      <c r="HNY18" s="44"/>
      <c r="HNZ18" s="44"/>
      <c r="HOA18" s="44"/>
      <c r="HOB18" s="44"/>
      <c r="HOC18" s="44"/>
      <c r="HOD18" s="44"/>
      <c r="HOE18" s="44"/>
      <c r="HOF18" s="44"/>
      <c r="HOG18" s="44"/>
      <c r="HOH18" s="44"/>
      <c r="HOI18" s="44"/>
      <c r="HOJ18" s="44"/>
      <c r="HOK18" s="44"/>
      <c r="HOL18" s="44"/>
      <c r="HOM18" s="44"/>
      <c r="HON18" s="44"/>
      <c r="HOO18" s="44"/>
      <c r="HOP18" s="44"/>
      <c r="HOQ18" s="44"/>
      <c r="HOR18" s="44"/>
      <c r="HOS18" s="44"/>
      <c r="HOT18" s="44"/>
      <c r="HOU18" s="44"/>
      <c r="HOV18" s="44"/>
      <c r="HOW18" s="44"/>
      <c r="HOX18" s="44"/>
      <c r="HOY18" s="44"/>
      <c r="HOZ18" s="44"/>
      <c r="HPA18" s="44"/>
      <c r="HPB18" s="44"/>
      <c r="HPC18" s="44"/>
      <c r="HPD18" s="44"/>
      <c r="HPE18" s="44"/>
      <c r="HPF18" s="44"/>
      <c r="HPG18" s="44"/>
      <c r="HPH18" s="44"/>
      <c r="HPI18" s="44"/>
      <c r="HPJ18" s="44"/>
      <c r="HPK18" s="44"/>
      <c r="HPL18" s="44"/>
      <c r="HPM18" s="44"/>
      <c r="HPN18" s="44"/>
      <c r="HPO18" s="44"/>
      <c r="HPP18" s="44"/>
      <c r="HPQ18" s="44"/>
      <c r="HPR18" s="44"/>
      <c r="HPS18" s="44"/>
      <c r="HPT18" s="44"/>
      <c r="HPU18" s="44"/>
      <c r="HPV18" s="44"/>
      <c r="HPW18" s="44"/>
      <c r="HPX18" s="44"/>
      <c r="HPY18" s="44"/>
      <c r="HPZ18" s="44"/>
      <c r="HQA18" s="44"/>
      <c r="HQB18" s="44"/>
      <c r="HQC18" s="44"/>
      <c r="HQD18" s="44"/>
      <c r="HQE18" s="44"/>
      <c r="HQF18" s="44"/>
      <c r="HQG18" s="44"/>
      <c r="HQH18" s="44"/>
      <c r="HQI18" s="44"/>
      <c r="HQJ18" s="44"/>
      <c r="HQK18" s="44"/>
      <c r="HQL18" s="44"/>
      <c r="HQM18" s="44"/>
      <c r="HQN18" s="44"/>
      <c r="HQO18" s="44"/>
      <c r="HQP18" s="44"/>
      <c r="HQQ18" s="44"/>
      <c r="HQR18" s="44"/>
      <c r="HQS18" s="44"/>
      <c r="HQT18" s="44"/>
      <c r="HQU18" s="44"/>
      <c r="HQV18" s="44"/>
      <c r="HQW18" s="44"/>
      <c r="HQX18" s="44"/>
      <c r="HQY18" s="44"/>
      <c r="HQZ18" s="44"/>
      <c r="HRA18" s="44"/>
      <c r="HRB18" s="44"/>
      <c r="HRC18" s="44"/>
      <c r="HRD18" s="44"/>
      <c r="HRE18" s="44"/>
      <c r="HRF18" s="44"/>
      <c r="HRG18" s="44"/>
      <c r="HRH18" s="44"/>
      <c r="HRI18" s="44"/>
      <c r="HRJ18" s="44"/>
      <c r="HRK18" s="44"/>
      <c r="HRL18" s="44"/>
      <c r="HRM18" s="44"/>
      <c r="HRN18" s="44"/>
      <c r="HRO18" s="44"/>
      <c r="HRP18" s="44"/>
      <c r="HRQ18" s="44"/>
      <c r="HRR18" s="44"/>
      <c r="HRS18" s="44"/>
      <c r="HRT18" s="44"/>
      <c r="HRU18" s="44"/>
      <c r="HRV18" s="44"/>
      <c r="HRW18" s="44"/>
      <c r="HRX18" s="44"/>
      <c r="HRY18" s="44"/>
      <c r="HRZ18" s="44"/>
      <c r="HSA18" s="44"/>
      <c r="HSB18" s="44"/>
      <c r="HSC18" s="44"/>
      <c r="HSD18" s="44"/>
      <c r="HSE18" s="44"/>
      <c r="HSF18" s="44"/>
      <c r="HSG18" s="44"/>
      <c r="HSH18" s="44"/>
      <c r="HSI18" s="44"/>
      <c r="HSJ18" s="44"/>
      <c r="HSK18" s="44"/>
      <c r="HSL18" s="44"/>
      <c r="HSM18" s="44"/>
      <c r="HSN18" s="44"/>
      <c r="HSO18" s="44"/>
      <c r="HSP18" s="44"/>
      <c r="HSQ18" s="44"/>
      <c r="HSR18" s="44"/>
      <c r="HSS18" s="44"/>
      <c r="HST18" s="44"/>
      <c r="HSU18" s="44"/>
      <c r="HSV18" s="44"/>
      <c r="HSW18" s="44"/>
      <c r="HSX18" s="44"/>
      <c r="HSY18" s="44"/>
      <c r="HSZ18" s="44"/>
      <c r="HTA18" s="44"/>
      <c r="HTB18" s="44"/>
      <c r="HTC18" s="44"/>
      <c r="HTD18" s="44"/>
      <c r="HTE18" s="44"/>
      <c r="HTF18" s="44"/>
      <c r="HTG18" s="44"/>
      <c r="HTH18" s="44"/>
      <c r="HTI18" s="44"/>
      <c r="HTJ18" s="44"/>
      <c r="HTK18" s="44"/>
      <c r="HTL18" s="44"/>
      <c r="HTM18" s="44"/>
      <c r="HTN18" s="44"/>
      <c r="HTO18" s="44"/>
      <c r="HTP18" s="44"/>
      <c r="HTQ18" s="44"/>
      <c r="HTR18" s="44"/>
      <c r="HTS18" s="44"/>
      <c r="HTT18" s="44"/>
      <c r="HTU18" s="44"/>
      <c r="HTV18" s="44"/>
      <c r="HTW18" s="44"/>
      <c r="HTX18" s="44"/>
      <c r="HTY18" s="44"/>
      <c r="HTZ18" s="44"/>
      <c r="HUA18" s="44"/>
      <c r="HUB18" s="44"/>
      <c r="HUC18" s="44"/>
      <c r="HUD18" s="44"/>
      <c r="HUE18" s="44"/>
      <c r="HUF18" s="44"/>
      <c r="HUG18" s="44"/>
      <c r="HUH18" s="44"/>
      <c r="HUI18" s="44"/>
      <c r="HUJ18" s="44"/>
      <c r="HUK18" s="44"/>
      <c r="HUL18" s="44"/>
      <c r="HUM18" s="44"/>
      <c r="HUN18" s="44"/>
      <c r="HUO18" s="44"/>
      <c r="HUP18" s="44"/>
      <c r="HUQ18" s="44"/>
      <c r="HUR18" s="44"/>
      <c r="HUS18" s="44"/>
      <c r="HUT18" s="44"/>
      <c r="HUU18" s="44"/>
      <c r="HUV18" s="44"/>
      <c r="HUW18" s="44"/>
      <c r="HUX18" s="44"/>
      <c r="HUY18" s="44"/>
      <c r="HUZ18" s="44"/>
      <c r="HVA18" s="44"/>
      <c r="HVB18" s="44"/>
      <c r="HVC18" s="44"/>
      <c r="HVD18" s="44"/>
      <c r="HVE18" s="44"/>
      <c r="HVF18" s="44"/>
      <c r="HVG18" s="44"/>
      <c r="HVH18" s="44"/>
      <c r="HVI18" s="44"/>
      <c r="HVJ18" s="44"/>
      <c r="HVK18" s="44"/>
      <c r="HVL18" s="44"/>
      <c r="HVM18" s="44"/>
      <c r="HVN18" s="44"/>
      <c r="HVO18" s="44"/>
      <c r="HVP18" s="44"/>
      <c r="HVQ18" s="44"/>
      <c r="HVR18" s="44"/>
      <c r="HVS18" s="44"/>
      <c r="HVT18" s="44"/>
      <c r="HVU18" s="44"/>
      <c r="HVV18" s="44"/>
      <c r="HVW18" s="44"/>
      <c r="HVX18" s="44"/>
      <c r="HVY18" s="44"/>
      <c r="HVZ18" s="44"/>
      <c r="HWA18" s="44"/>
      <c r="HWB18" s="44"/>
      <c r="HWC18" s="44"/>
      <c r="HWD18" s="44"/>
      <c r="HWE18" s="44"/>
      <c r="HWF18" s="44"/>
      <c r="HWG18" s="44"/>
      <c r="HWH18" s="44"/>
      <c r="HWI18" s="44"/>
      <c r="HWJ18" s="44"/>
      <c r="HWK18" s="44"/>
      <c r="HWL18" s="44"/>
      <c r="HWM18" s="44"/>
      <c r="HWN18" s="44"/>
      <c r="HWO18" s="44"/>
      <c r="HWP18" s="44"/>
      <c r="HWQ18" s="44"/>
      <c r="HWR18" s="44"/>
      <c r="HWS18" s="44"/>
      <c r="HWT18" s="44"/>
      <c r="HWU18" s="44"/>
      <c r="HWV18" s="44"/>
      <c r="HWW18" s="44"/>
      <c r="HWX18" s="44"/>
      <c r="HWY18" s="44"/>
      <c r="HWZ18" s="44"/>
      <c r="HXA18" s="44"/>
      <c r="HXB18" s="44"/>
      <c r="HXC18" s="44"/>
      <c r="HXD18" s="44"/>
      <c r="HXE18" s="44"/>
      <c r="HXF18" s="44"/>
      <c r="HXG18" s="44"/>
      <c r="HXH18" s="44"/>
      <c r="HXI18" s="44"/>
      <c r="HXJ18" s="44"/>
      <c r="HXK18" s="44"/>
      <c r="HXL18" s="44"/>
      <c r="HXM18" s="44"/>
      <c r="HXN18" s="44"/>
      <c r="HXO18" s="44"/>
      <c r="HXP18" s="44"/>
      <c r="HXQ18" s="44"/>
      <c r="HXR18" s="44"/>
      <c r="HXS18" s="44"/>
      <c r="HXT18" s="44"/>
      <c r="HXU18" s="44"/>
      <c r="HXV18" s="44"/>
      <c r="HXW18" s="44"/>
      <c r="HXX18" s="44"/>
      <c r="HXY18" s="44"/>
      <c r="HXZ18" s="44"/>
      <c r="HYA18" s="44"/>
      <c r="HYB18" s="44"/>
      <c r="HYC18" s="44"/>
      <c r="HYD18" s="44"/>
      <c r="HYE18" s="44"/>
      <c r="HYF18" s="44"/>
      <c r="HYG18" s="44"/>
      <c r="HYH18" s="44"/>
      <c r="HYI18" s="44"/>
      <c r="HYJ18" s="44"/>
      <c r="HYK18" s="44"/>
      <c r="HYL18" s="44"/>
      <c r="HYM18" s="44"/>
      <c r="HYN18" s="44"/>
      <c r="HYO18" s="44"/>
      <c r="HYP18" s="44"/>
      <c r="HYQ18" s="44"/>
      <c r="HYR18" s="44"/>
      <c r="HYS18" s="44"/>
      <c r="HYT18" s="44"/>
      <c r="HYU18" s="44"/>
      <c r="HYV18" s="44"/>
      <c r="HYW18" s="44"/>
      <c r="HYX18" s="44"/>
      <c r="HYY18" s="44"/>
      <c r="HYZ18" s="44"/>
      <c r="HZA18" s="44"/>
      <c r="HZB18" s="44"/>
      <c r="HZC18" s="44"/>
      <c r="HZD18" s="44"/>
      <c r="HZE18" s="44"/>
      <c r="HZF18" s="44"/>
      <c r="HZG18" s="44"/>
      <c r="HZH18" s="44"/>
      <c r="HZI18" s="44"/>
      <c r="HZJ18" s="44"/>
      <c r="HZK18" s="44"/>
      <c r="HZL18" s="44"/>
      <c r="HZM18" s="44"/>
      <c r="HZN18" s="44"/>
      <c r="HZO18" s="44"/>
      <c r="HZP18" s="44"/>
      <c r="HZQ18" s="44"/>
      <c r="HZR18" s="44"/>
      <c r="HZS18" s="44"/>
      <c r="HZT18" s="44"/>
      <c r="HZU18" s="44"/>
      <c r="HZV18" s="44"/>
      <c r="HZW18" s="44"/>
      <c r="HZX18" s="44"/>
      <c r="HZY18" s="44"/>
      <c r="HZZ18" s="44"/>
      <c r="IAA18" s="44"/>
      <c r="IAB18" s="44"/>
      <c r="IAC18" s="44"/>
      <c r="IAD18" s="44"/>
      <c r="IAE18" s="44"/>
      <c r="IAF18" s="44"/>
      <c r="IAG18" s="44"/>
      <c r="IAH18" s="44"/>
      <c r="IAI18" s="44"/>
      <c r="IAJ18" s="44"/>
      <c r="IAK18" s="44"/>
      <c r="IAL18" s="44"/>
      <c r="IAM18" s="44"/>
      <c r="IAN18" s="44"/>
      <c r="IAO18" s="44"/>
      <c r="IAP18" s="44"/>
      <c r="IAQ18" s="44"/>
      <c r="IAR18" s="44"/>
      <c r="IAS18" s="44"/>
      <c r="IAT18" s="44"/>
      <c r="IAU18" s="44"/>
      <c r="IAV18" s="44"/>
      <c r="IAW18" s="44"/>
      <c r="IAX18" s="44"/>
      <c r="IAY18" s="44"/>
      <c r="IAZ18" s="44"/>
      <c r="IBA18" s="44"/>
      <c r="IBB18" s="44"/>
      <c r="IBC18" s="44"/>
      <c r="IBD18" s="44"/>
      <c r="IBE18" s="44"/>
      <c r="IBF18" s="44"/>
      <c r="IBG18" s="44"/>
      <c r="IBH18" s="44"/>
      <c r="IBI18" s="44"/>
      <c r="IBJ18" s="44"/>
      <c r="IBK18" s="44"/>
      <c r="IBL18" s="44"/>
      <c r="IBM18" s="44"/>
      <c r="IBN18" s="44"/>
      <c r="IBO18" s="44"/>
      <c r="IBP18" s="44"/>
      <c r="IBQ18" s="44"/>
      <c r="IBR18" s="44"/>
      <c r="IBS18" s="44"/>
      <c r="IBT18" s="44"/>
      <c r="IBU18" s="44"/>
      <c r="IBV18" s="44"/>
      <c r="IBW18" s="44"/>
      <c r="IBX18" s="44"/>
      <c r="IBY18" s="44"/>
      <c r="IBZ18" s="44"/>
      <c r="ICA18" s="44"/>
      <c r="ICB18" s="44"/>
      <c r="ICC18" s="44"/>
      <c r="ICD18" s="44"/>
      <c r="ICE18" s="44"/>
      <c r="ICF18" s="44"/>
      <c r="ICG18" s="44"/>
      <c r="ICH18" s="44"/>
      <c r="ICI18" s="44"/>
      <c r="ICJ18" s="44"/>
      <c r="ICK18" s="44"/>
      <c r="ICL18" s="44"/>
      <c r="ICM18" s="44"/>
      <c r="ICN18" s="44"/>
      <c r="ICO18" s="44"/>
      <c r="ICP18" s="44"/>
      <c r="ICQ18" s="44"/>
      <c r="ICR18" s="44"/>
      <c r="ICS18" s="44"/>
      <c r="ICT18" s="44"/>
      <c r="ICU18" s="44"/>
      <c r="ICV18" s="44"/>
      <c r="ICW18" s="44"/>
      <c r="ICX18" s="44"/>
      <c r="ICY18" s="44"/>
      <c r="ICZ18" s="44"/>
      <c r="IDA18" s="44"/>
      <c r="IDB18" s="44"/>
      <c r="IDC18" s="44"/>
      <c r="IDD18" s="44"/>
      <c r="IDE18" s="44"/>
      <c r="IDF18" s="44"/>
      <c r="IDG18" s="44"/>
      <c r="IDH18" s="44"/>
      <c r="IDI18" s="44"/>
      <c r="IDJ18" s="44"/>
      <c r="IDK18" s="44"/>
      <c r="IDL18" s="44"/>
      <c r="IDM18" s="44"/>
      <c r="IDN18" s="44"/>
      <c r="IDO18" s="44"/>
      <c r="IDP18" s="44"/>
      <c r="IDQ18" s="44"/>
      <c r="IDR18" s="44"/>
      <c r="IDS18" s="44"/>
      <c r="IDT18" s="44"/>
      <c r="IDU18" s="44"/>
      <c r="IDV18" s="44"/>
      <c r="IDW18" s="44"/>
      <c r="IDX18" s="44"/>
      <c r="IDY18" s="44"/>
      <c r="IDZ18" s="44"/>
      <c r="IEA18" s="44"/>
      <c r="IEB18" s="44"/>
      <c r="IEC18" s="44"/>
      <c r="IED18" s="44"/>
      <c r="IEE18" s="44"/>
      <c r="IEF18" s="44"/>
      <c r="IEG18" s="44"/>
      <c r="IEH18" s="44"/>
      <c r="IEI18" s="44"/>
      <c r="IEJ18" s="44"/>
      <c r="IEK18" s="44"/>
      <c r="IEL18" s="44"/>
      <c r="IEM18" s="44"/>
      <c r="IEN18" s="44"/>
      <c r="IEO18" s="44"/>
      <c r="IEP18" s="44"/>
      <c r="IEQ18" s="44"/>
      <c r="IER18" s="44"/>
      <c r="IES18" s="44"/>
      <c r="IET18" s="44"/>
      <c r="IEU18" s="44"/>
      <c r="IEV18" s="44"/>
      <c r="IEW18" s="44"/>
      <c r="IEX18" s="44"/>
      <c r="IEY18" s="44"/>
      <c r="IEZ18" s="44"/>
      <c r="IFA18" s="44"/>
      <c r="IFB18" s="44"/>
      <c r="IFC18" s="44"/>
      <c r="IFD18" s="44"/>
      <c r="IFE18" s="44"/>
      <c r="IFF18" s="44"/>
      <c r="IFG18" s="44"/>
      <c r="IFH18" s="44"/>
      <c r="IFI18" s="44"/>
      <c r="IFJ18" s="44"/>
      <c r="IFK18" s="44"/>
      <c r="IFL18" s="44"/>
      <c r="IFM18" s="44"/>
      <c r="IFN18" s="44"/>
      <c r="IFO18" s="44"/>
      <c r="IFP18" s="44"/>
      <c r="IFQ18" s="44"/>
      <c r="IFR18" s="44"/>
      <c r="IFS18" s="44"/>
      <c r="IFT18" s="44"/>
      <c r="IFU18" s="44"/>
      <c r="IFV18" s="44"/>
      <c r="IFW18" s="44"/>
      <c r="IFX18" s="44"/>
      <c r="IFY18" s="44"/>
      <c r="IFZ18" s="44"/>
      <c r="IGA18" s="44"/>
      <c r="IGB18" s="44"/>
      <c r="IGC18" s="44"/>
      <c r="IGD18" s="44"/>
      <c r="IGE18" s="44"/>
      <c r="IGF18" s="44"/>
      <c r="IGG18" s="44"/>
      <c r="IGH18" s="44"/>
      <c r="IGI18" s="44"/>
      <c r="IGJ18" s="44"/>
      <c r="IGK18" s="44"/>
      <c r="IGL18" s="44"/>
      <c r="IGM18" s="44"/>
      <c r="IGN18" s="44"/>
      <c r="IGO18" s="44"/>
      <c r="IGP18" s="44"/>
      <c r="IGQ18" s="44"/>
      <c r="IGR18" s="44"/>
      <c r="IGS18" s="44"/>
      <c r="IGT18" s="44"/>
      <c r="IGU18" s="44"/>
      <c r="IGV18" s="44"/>
      <c r="IGW18" s="44"/>
      <c r="IGX18" s="44"/>
      <c r="IGY18" s="44"/>
      <c r="IGZ18" s="44"/>
      <c r="IHA18" s="44"/>
      <c r="IHB18" s="44"/>
      <c r="IHC18" s="44"/>
      <c r="IHD18" s="44"/>
      <c r="IHE18" s="44"/>
      <c r="IHF18" s="44"/>
      <c r="IHG18" s="44"/>
      <c r="IHH18" s="44"/>
      <c r="IHI18" s="44"/>
      <c r="IHJ18" s="44"/>
      <c r="IHK18" s="44"/>
      <c r="IHL18" s="44"/>
      <c r="IHM18" s="44"/>
      <c r="IHN18" s="44"/>
      <c r="IHO18" s="44"/>
      <c r="IHP18" s="44"/>
      <c r="IHQ18" s="44"/>
      <c r="IHR18" s="44"/>
      <c r="IHS18" s="44"/>
      <c r="IHT18" s="44"/>
      <c r="IHU18" s="44"/>
      <c r="IHV18" s="44"/>
      <c r="IHW18" s="44"/>
      <c r="IHX18" s="44"/>
      <c r="IHY18" s="44"/>
      <c r="IHZ18" s="44"/>
      <c r="IIA18" s="44"/>
      <c r="IIB18" s="44"/>
      <c r="IIC18" s="44"/>
      <c r="IID18" s="44"/>
      <c r="IIE18" s="44"/>
      <c r="IIF18" s="44"/>
      <c r="IIG18" s="44"/>
      <c r="IIH18" s="44"/>
      <c r="III18" s="44"/>
      <c r="IIJ18" s="44"/>
      <c r="IIK18" s="44"/>
      <c r="IIL18" s="44"/>
      <c r="IIM18" s="44"/>
      <c r="IIN18" s="44"/>
      <c r="IIO18" s="44"/>
      <c r="IIP18" s="44"/>
      <c r="IIQ18" s="44"/>
      <c r="IIR18" s="44"/>
      <c r="IIS18" s="44"/>
      <c r="IIT18" s="44"/>
      <c r="IIU18" s="44"/>
      <c r="IIV18" s="44"/>
      <c r="IIW18" s="44"/>
      <c r="IIX18" s="44"/>
      <c r="IIY18" s="44"/>
      <c r="IIZ18" s="44"/>
      <c r="IJA18" s="44"/>
      <c r="IJB18" s="44"/>
      <c r="IJC18" s="44"/>
      <c r="IJD18" s="44"/>
      <c r="IJE18" s="44"/>
      <c r="IJF18" s="44"/>
      <c r="IJG18" s="44"/>
      <c r="IJH18" s="44"/>
      <c r="IJI18" s="44"/>
      <c r="IJJ18" s="44"/>
      <c r="IJK18" s="44"/>
      <c r="IJL18" s="44"/>
      <c r="IJM18" s="44"/>
      <c r="IJN18" s="44"/>
      <c r="IJO18" s="44"/>
      <c r="IJP18" s="44"/>
      <c r="IJQ18" s="44"/>
      <c r="IJR18" s="44"/>
      <c r="IJS18" s="44"/>
      <c r="IJT18" s="44"/>
      <c r="IJU18" s="44"/>
      <c r="IJV18" s="44"/>
      <c r="IJW18" s="44"/>
      <c r="IJX18" s="44"/>
      <c r="IJY18" s="44"/>
      <c r="IJZ18" s="44"/>
      <c r="IKA18" s="44"/>
      <c r="IKB18" s="44"/>
      <c r="IKC18" s="44"/>
      <c r="IKD18" s="44"/>
      <c r="IKE18" s="44"/>
      <c r="IKF18" s="44"/>
      <c r="IKG18" s="44"/>
      <c r="IKH18" s="44"/>
      <c r="IKI18" s="44"/>
      <c r="IKJ18" s="44"/>
      <c r="IKK18" s="44"/>
      <c r="IKL18" s="44"/>
      <c r="IKM18" s="44"/>
      <c r="IKN18" s="44"/>
      <c r="IKO18" s="44"/>
      <c r="IKP18" s="44"/>
      <c r="IKQ18" s="44"/>
      <c r="IKR18" s="44"/>
      <c r="IKS18" s="44"/>
      <c r="IKT18" s="44"/>
      <c r="IKU18" s="44"/>
      <c r="IKV18" s="44"/>
      <c r="IKW18" s="44"/>
      <c r="IKX18" s="44"/>
      <c r="IKY18" s="44"/>
      <c r="IKZ18" s="44"/>
      <c r="ILA18" s="44"/>
      <c r="ILB18" s="44"/>
      <c r="ILC18" s="44"/>
      <c r="ILD18" s="44"/>
      <c r="ILE18" s="44"/>
      <c r="ILF18" s="44"/>
      <c r="ILG18" s="44"/>
      <c r="ILH18" s="44"/>
      <c r="ILI18" s="44"/>
      <c r="ILJ18" s="44"/>
      <c r="ILK18" s="44"/>
      <c r="ILL18" s="44"/>
      <c r="ILM18" s="44"/>
      <c r="ILN18" s="44"/>
      <c r="ILO18" s="44"/>
      <c r="ILP18" s="44"/>
      <c r="ILQ18" s="44"/>
      <c r="ILR18" s="44"/>
      <c r="ILS18" s="44"/>
      <c r="ILT18" s="44"/>
      <c r="ILU18" s="44"/>
      <c r="ILV18" s="44"/>
      <c r="ILW18" s="44"/>
      <c r="ILX18" s="44"/>
      <c r="ILY18" s="44"/>
      <c r="ILZ18" s="44"/>
      <c r="IMA18" s="44"/>
      <c r="IMB18" s="44"/>
      <c r="IMC18" s="44"/>
      <c r="IMD18" s="44"/>
      <c r="IME18" s="44"/>
      <c r="IMF18" s="44"/>
      <c r="IMG18" s="44"/>
      <c r="IMH18" s="44"/>
      <c r="IMI18" s="44"/>
      <c r="IMJ18" s="44"/>
      <c r="IMK18" s="44"/>
      <c r="IML18" s="44"/>
      <c r="IMM18" s="44"/>
      <c r="IMN18" s="44"/>
      <c r="IMO18" s="44"/>
      <c r="IMP18" s="44"/>
      <c r="IMQ18" s="44"/>
      <c r="IMR18" s="44"/>
      <c r="IMS18" s="44"/>
      <c r="IMT18" s="44"/>
      <c r="IMU18" s="44"/>
      <c r="IMV18" s="44"/>
      <c r="IMW18" s="44"/>
      <c r="IMX18" s="44"/>
      <c r="IMY18" s="44"/>
      <c r="IMZ18" s="44"/>
      <c r="INA18" s="44"/>
      <c r="INB18" s="44"/>
      <c r="INC18" s="44"/>
      <c r="IND18" s="44"/>
      <c r="INE18" s="44"/>
      <c r="INF18" s="44"/>
      <c r="ING18" s="44"/>
      <c r="INH18" s="44"/>
      <c r="INI18" s="44"/>
      <c r="INJ18" s="44"/>
      <c r="INK18" s="44"/>
      <c r="INL18" s="44"/>
      <c r="INM18" s="44"/>
      <c r="INN18" s="44"/>
      <c r="INO18" s="44"/>
      <c r="INP18" s="44"/>
      <c r="INQ18" s="44"/>
      <c r="INR18" s="44"/>
      <c r="INS18" s="44"/>
      <c r="INT18" s="44"/>
      <c r="INU18" s="44"/>
      <c r="INV18" s="44"/>
      <c r="INW18" s="44"/>
      <c r="INX18" s="44"/>
      <c r="INY18" s="44"/>
      <c r="INZ18" s="44"/>
      <c r="IOA18" s="44"/>
      <c r="IOB18" s="44"/>
      <c r="IOC18" s="44"/>
      <c r="IOD18" s="44"/>
      <c r="IOE18" s="44"/>
      <c r="IOF18" s="44"/>
      <c r="IOG18" s="44"/>
      <c r="IOH18" s="44"/>
      <c r="IOI18" s="44"/>
      <c r="IOJ18" s="44"/>
      <c r="IOK18" s="44"/>
      <c r="IOL18" s="44"/>
      <c r="IOM18" s="44"/>
      <c r="ION18" s="44"/>
      <c r="IOO18" s="44"/>
      <c r="IOP18" s="44"/>
      <c r="IOQ18" s="44"/>
      <c r="IOR18" s="44"/>
      <c r="IOS18" s="44"/>
      <c r="IOT18" s="44"/>
      <c r="IOU18" s="44"/>
      <c r="IOV18" s="44"/>
      <c r="IOW18" s="44"/>
      <c r="IOX18" s="44"/>
      <c r="IOY18" s="44"/>
      <c r="IOZ18" s="44"/>
      <c r="IPA18" s="44"/>
      <c r="IPB18" s="44"/>
      <c r="IPC18" s="44"/>
      <c r="IPD18" s="44"/>
      <c r="IPE18" s="44"/>
      <c r="IPF18" s="44"/>
      <c r="IPG18" s="44"/>
      <c r="IPH18" s="44"/>
      <c r="IPI18" s="44"/>
      <c r="IPJ18" s="44"/>
      <c r="IPK18" s="44"/>
      <c r="IPL18" s="44"/>
      <c r="IPM18" s="44"/>
      <c r="IPN18" s="44"/>
      <c r="IPO18" s="44"/>
      <c r="IPP18" s="44"/>
      <c r="IPQ18" s="44"/>
      <c r="IPR18" s="44"/>
      <c r="IPS18" s="44"/>
      <c r="IPT18" s="44"/>
      <c r="IPU18" s="44"/>
      <c r="IPV18" s="44"/>
      <c r="IPW18" s="44"/>
      <c r="IPX18" s="44"/>
      <c r="IPY18" s="44"/>
      <c r="IPZ18" s="44"/>
      <c r="IQA18" s="44"/>
      <c r="IQB18" s="44"/>
      <c r="IQC18" s="44"/>
      <c r="IQD18" s="44"/>
      <c r="IQE18" s="44"/>
      <c r="IQF18" s="44"/>
      <c r="IQG18" s="44"/>
      <c r="IQH18" s="44"/>
      <c r="IQI18" s="44"/>
      <c r="IQJ18" s="44"/>
      <c r="IQK18" s="44"/>
      <c r="IQL18" s="44"/>
      <c r="IQM18" s="44"/>
      <c r="IQN18" s="44"/>
      <c r="IQO18" s="44"/>
      <c r="IQP18" s="44"/>
      <c r="IQQ18" s="44"/>
      <c r="IQR18" s="44"/>
      <c r="IQS18" s="44"/>
      <c r="IQT18" s="44"/>
      <c r="IQU18" s="44"/>
      <c r="IQV18" s="44"/>
      <c r="IQW18" s="44"/>
      <c r="IQX18" s="44"/>
      <c r="IQY18" s="44"/>
      <c r="IQZ18" s="44"/>
      <c r="IRA18" s="44"/>
      <c r="IRB18" s="44"/>
      <c r="IRC18" s="44"/>
      <c r="IRD18" s="44"/>
      <c r="IRE18" s="44"/>
      <c r="IRF18" s="44"/>
      <c r="IRG18" s="44"/>
      <c r="IRH18" s="44"/>
      <c r="IRI18" s="44"/>
      <c r="IRJ18" s="44"/>
      <c r="IRK18" s="44"/>
      <c r="IRL18" s="44"/>
      <c r="IRM18" s="44"/>
      <c r="IRN18" s="44"/>
      <c r="IRO18" s="44"/>
      <c r="IRP18" s="44"/>
      <c r="IRQ18" s="44"/>
      <c r="IRR18" s="44"/>
      <c r="IRS18" s="44"/>
      <c r="IRT18" s="44"/>
      <c r="IRU18" s="44"/>
      <c r="IRV18" s="44"/>
      <c r="IRW18" s="44"/>
      <c r="IRX18" s="44"/>
      <c r="IRY18" s="44"/>
      <c r="IRZ18" s="44"/>
      <c r="ISA18" s="44"/>
      <c r="ISB18" s="44"/>
      <c r="ISC18" s="44"/>
      <c r="ISD18" s="44"/>
      <c r="ISE18" s="44"/>
      <c r="ISF18" s="44"/>
      <c r="ISG18" s="44"/>
      <c r="ISH18" s="44"/>
      <c r="ISI18" s="44"/>
      <c r="ISJ18" s="44"/>
      <c r="ISK18" s="44"/>
      <c r="ISL18" s="44"/>
      <c r="ISM18" s="44"/>
      <c r="ISN18" s="44"/>
      <c r="ISO18" s="44"/>
      <c r="ISP18" s="44"/>
      <c r="ISQ18" s="44"/>
      <c r="ISR18" s="44"/>
      <c r="ISS18" s="44"/>
      <c r="IST18" s="44"/>
      <c r="ISU18" s="44"/>
      <c r="ISV18" s="44"/>
      <c r="ISW18" s="44"/>
      <c r="ISX18" s="44"/>
      <c r="ISY18" s="44"/>
      <c r="ISZ18" s="44"/>
      <c r="ITA18" s="44"/>
      <c r="ITB18" s="44"/>
      <c r="ITC18" s="44"/>
      <c r="ITD18" s="44"/>
      <c r="ITE18" s="44"/>
      <c r="ITF18" s="44"/>
      <c r="ITG18" s="44"/>
      <c r="ITH18" s="44"/>
      <c r="ITI18" s="44"/>
      <c r="ITJ18" s="44"/>
      <c r="ITK18" s="44"/>
      <c r="ITL18" s="44"/>
      <c r="ITM18" s="44"/>
      <c r="ITN18" s="44"/>
      <c r="ITO18" s="44"/>
      <c r="ITP18" s="44"/>
      <c r="ITQ18" s="44"/>
      <c r="ITR18" s="44"/>
      <c r="ITS18" s="44"/>
      <c r="ITT18" s="44"/>
      <c r="ITU18" s="44"/>
      <c r="ITV18" s="44"/>
      <c r="ITW18" s="44"/>
      <c r="ITX18" s="44"/>
      <c r="ITY18" s="44"/>
      <c r="ITZ18" s="44"/>
      <c r="IUA18" s="44"/>
      <c r="IUB18" s="44"/>
      <c r="IUC18" s="44"/>
      <c r="IUD18" s="44"/>
      <c r="IUE18" s="44"/>
      <c r="IUF18" s="44"/>
      <c r="IUG18" s="44"/>
      <c r="IUH18" s="44"/>
      <c r="IUI18" s="44"/>
      <c r="IUJ18" s="44"/>
      <c r="IUK18" s="44"/>
      <c r="IUL18" s="44"/>
      <c r="IUM18" s="44"/>
      <c r="IUN18" s="44"/>
      <c r="IUO18" s="44"/>
      <c r="IUP18" s="44"/>
      <c r="IUQ18" s="44"/>
      <c r="IUR18" s="44"/>
      <c r="IUS18" s="44"/>
      <c r="IUT18" s="44"/>
      <c r="IUU18" s="44"/>
      <c r="IUV18" s="44"/>
      <c r="IUW18" s="44"/>
      <c r="IUX18" s="44"/>
      <c r="IUY18" s="44"/>
      <c r="IUZ18" s="44"/>
      <c r="IVA18" s="44"/>
      <c r="IVB18" s="44"/>
      <c r="IVC18" s="44"/>
      <c r="IVD18" s="44"/>
      <c r="IVE18" s="44"/>
      <c r="IVF18" s="44"/>
      <c r="IVG18" s="44"/>
      <c r="IVH18" s="44"/>
      <c r="IVI18" s="44"/>
      <c r="IVJ18" s="44"/>
      <c r="IVK18" s="44"/>
      <c r="IVL18" s="44"/>
      <c r="IVM18" s="44"/>
      <c r="IVN18" s="44"/>
      <c r="IVO18" s="44"/>
      <c r="IVP18" s="44"/>
      <c r="IVQ18" s="44"/>
      <c r="IVR18" s="44"/>
      <c r="IVS18" s="44"/>
      <c r="IVT18" s="44"/>
      <c r="IVU18" s="44"/>
      <c r="IVV18" s="44"/>
      <c r="IVW18" s="44"/>
      <c r="IVX18" s="44"/>
      <c r="IVY18" s="44"/>
      <c r="IVZ18" s="44"/>
      <c r="IWA18" s="44"/>
      <c r="IWB18" s="44"/>
      <c r="IWC18" s="44"/>
      <c r="IWD18" s="44"/>
      <c r="IWE18" s="44"/>
      <c r="IWF18" s="44"/>
      <c r="IWG18" s="44"/>
      <c r="IWH18" s="44"/>
      <c r="IWI18" s="44"/>
      <c r="IWJ18" s="44"/>
      <c r="IWK18" s="44"/>
      <c r="IWL18" s="44"/>
      <c r="IWM18" s="44"/>
      <c r="IWN18" s="44"/>
      <c r="IWO18" s="44"/>
      <c r="IWP18" s="44"/>
      <c r="IWQ18" s="44"/>
      <c r="IWR18" s="44"/>
      <c r="IWS18" s="44"/>
      <c r="IWT18" s="44"/>
      <c r="IWU18" s="44"/>
      <c r="IWV18" s="44"/>
      <c r="IWW18" s="44"/>
      <c r="IWX18" s="44"/>
      <c r="IWY18" s="44"/>
      <c r="IWZ18" s="44"/>
      <c r="IXA18" s="44"/>
      <c r="IXB18" s="44"/>
      <c r="IXC18" s="44"/>
      <c r="IXD18" s="44"/>
      <c r="IXE18" s="44"/>
      <c r="IXF18" s="44"/>
      <c r="IXG18" s="44"/>
      <c r="IXH18" s="44"/>
      <c r="IXI18" s="44"/>
      <c r="IXJ18" s="44"/>
      <c r="IXK18" s="44"/>
      <c r="IXL18" s="44"/>
      <c r="IXM18" s="44"/>
      <c r="IXN18" s="44"/>
      <c r="IXO18" s="44"/>
      <c r="IXP18" s="44"/>
      <c r="IXQ18" s="44"/>
      <c r="IXR18" s="44"/>
      <c r="IXS18" s="44"/>
      <c r="IXT18" s="44"/>
      <c r="IXU18" s="44"/>
      <c r="IXV18" s="44"/>
      <c r="IXW18" s="44"/>
      <c r="IXX18" s="44"/>
      <c r="IXY18" s="44"/>
      <c r="IXZ18" s="44"/>
      <c r="IYA18" s="44"/>
      <c r="IYB18" s="44"/>
      <c r="IYC18" s="44"/>
      <c r="IYD18" s="44"/>
      <c r="IYE18" s="44"/>
      <c r="IYF18" s="44"/>
      <c r="IYG18" s="44"/>
      <c r="IYH18" s="44"/>
      <c r="IYI18" s="44"/>
      <c r="IYJ18" s="44"/>
      <c r="IYK18" s="44"/>
      <c r="IYL18" s="44"/>
      <c r="IYM18" s="44"/>
      <c r="IYN18" s="44"/>
      <c r="IYO18" s="44"/>
      <c r="IYP18" s="44"/>
      <c r="IYQ18" s="44"/>
      <c r="IYR18" s="44"/>
      <c r="IYS18" s="44"/>
      <c r="IYT18" s="44"/>
      <c r="IYU18" s="44"/>
      <c r="IYV18" s="44"/>
      <c r="IYW18" s="44"/>
      <c r="IYX18" s="44"/>
      <c r="IYY18" s="44"/>
      <c r="IYZ18" s="44"/>
      <c r="IZA18" s="44"/>
      <c r="IZB18" s="44"/>
      <c r="IZC18" s="44"/>
      <c r="IZD18" s="44"/>
      <c r="IZE18" s="44"/>
      <c r="IZF18" s="44"/>
      <c r="IZG18" s="44"/>
      <c r="IZH18" s="44"/>
      <c r="IZI18" s="44"/>
      <c r="IZJ18" s="44"/>
      <c r="IZK18" s="44"/>
      <c r="IZL18" s="44"/>
      <c r="IZM18" s="44"/>
      <c r="IZN18" s="44"/>
      <c r="IZO18" s="44"/>
      <c r="IZP18" s="44"/>
      <c r="IZQ18" s="44"/>
      <c r="IZR18" s="44"/>
      <c r="IZS18" s="44"/>
      <c r="IZT18" s="44"/>
      <c r="IZU18" s="44"/>
      <c r="IZV18" s="44"/>
      <c r="IZW18" s="44"/>
      <c r="IZX18" s="44"/>
      <c r="IZY18" s="44"/>
      <c r="IZZ18" s="44"/>
      <c r="JAA18" s="44"/>
      <c r="JAB18" s="44"/>
      <c r="JAC18" s="44"/>
      <c r="JAD18" s="44"/>
      <c r="JAE18" s="44"/>
      <c r="JAF18" s="44"/>
      <c r="JAG18" s="44"/>
      <c r="JAH18" s="44"/>
      <c r="JAI18" s="44"/>
      <c r="JAJ18" s="44"/>
      <c r="JAK18" s="44"/>
      <c r="JAL18" s="44"/>
      <c r="JAM18" s="44"/>
      <c r="JAN18" s="44"/>
      <c r="JAO18" s="44"/>
      <c r="JAP18" s="44"/>
      <c r="JAQ18" s="44"/>
      <c r="JAR18" s="44"/>
      <c r="JAS18" s="44"/>
      <c r="JAT18" s="44"/>
      <c r="JAU18" s="44"/>
      <c r="JAV18" s="44"/>
      <c r="JAW18" s="44"/>
      <c r="JAX18" s="44"/>
      <c r="JAY18" s="44"/>
      <c r="JAZ18" s="44"/>
      <c r="JBA18" s="44"/>
      <c r="JBB18" s="44"/>
      <c r="JBC18" s="44"/>
      <c r="JBD18" s="44"/>
      <c r="JBE18" s="44"/>
      <c r="JBF18" s="44"/>
      <c r="JBG18" s="44"/>
      <c r="JBH18" s="44"/>
      <c r="JBI18" s="44"/>
      <c r="JBJ18" s="44"/>
      <c r="JBK18" s="44"/>
      <c r="JBL18" s="44"/>
      <c r="JBM18" s="44"/>
      <c r="JBN18" s="44"/>
      <c r="JBO18" s="44"/>
      <c r="JBP18" s="44"/>
      <c r="JBQ18" s="44"/>
      <c r="JBR18" s="44"/>
      <c r="JBS18" s="44"/>
      <c r="JBT18" s="44"/>
      <c r="JBU18" s="44"/>
      <c r="JBV18" s="44"/>
      <c r="JBW18" s="44"/>
      <c r="JBX18" s="44"/>
      <c r="JBY18" s="44"/>
      <c r="JBZ18" s="44"/>
      <c r="JCA18" s="44"/>
      <c r="JCB18" s="44"/>
      <c r="JCC18" s="44"/>
      <c r="JCD18" s="44"/>
      <c r="JCE18" s="44"/>
      <c r="JCF18" s="44"/>
      <c r="JCG18" s="44"/>
      <c r="JCH18" s="44"/>
      <c r="JCI18" s="44"/>
      <c r="JCJ18" s="44"/>
      <c r="JCK18" s="44"/>
      <c r="JCL18" s="44"/>
      <c r="JCM18" s="44"/>
      <c r="JCN18" s="44"/>
      <c r="JCO18" s="44"/>
      <c r="JCP18" s="44"/>
      <c r="JCQ18" s="44"/>
      <c r="JCR18" s="44"/>
      <c r="JCS18" s="44"/>
      <c r="JCT18" s="44"/>
      <c r="JCU18" s="44"/>
      <c r="JCV18" s="44"/>
      <c r="JCW18" s="44"/>
      <c r="JCX18" s="44"/>
      <c r="JCY18" s="44"/>
      <c r="JCZ18" s="44"/>
      <c r="JDA18" s="44"/>
      <c r="JDB18" s="44"/>
      <c r="JDC18" s="44"/>
      <c r="JDD18" s="44"/>
      <c r="JDE18" s="44"/>
      <c r="JDF18" s="44"/>
      <c r="JDG18" s="44"/>
      <c r="JDH18" s="44"/>
      <c r="JDI18" s="44"/>
      <c r="JDJ18" s="44"/>
      <c r="JDK18" s="44"/>
      <c r="JDL18" s="44"/>
      <c r="JDM18" s="44"/>
      <c r="JDN18" s="44"/>
      <c r="JDO18" s="44"/>
      <c r="JDP18" s="44"/>
      <c r="JDQ18" s="44"/>
      <c r="JDR18" s="44"/>
      <c r="JDS18" s="44"/>
      <c r="JDT18" s="44"/>
      <c r="JDU18" s="44"/>
      <c r="JDV18" s="44"/>
      <c r="JDW18" s="44"/>
      <c r="JDX18" s="44"/>
      <c r="JDY18" s="44"/>
      <c r="JDZ18" s="44"/>
      <c r="JEA18" s="44"/>
      <c r="JEB18" s="44"/>
      <c r="JEC18" s="44"/>
      <c r="JED18" s="44"/>
      <c r="JEE18" s="44"/>
      <c r="JEF18" s="44"/>
      <c r="JEG18" s="44"/>
      <c r="JEH18" s="44"/>
      <c r="JEI18" s="44"/>
      <c r="JEJ18" s="44"/>
      <c r="JEK18" s="44"/>
      <c r="JEL18" s="44"/>
      <c r="JEM18" s="44"/>
      <c r="JEN18" s="44"/>
      <c r="JEO18" s="44"/>
      <c r="JEP18" s="44"/>
      <c r="JEQ18" s="44"/>
      <c r="JER18" s="44"/>
      <c r="JES18" s="44"/>
      <c r="JET18" s="44"/>
      <c r="JEU18" s="44"/>
      <c r="JEV18" s="44"/>
      <c r="JEW18" s="44"/>
      <c r="JEX18" s="44"/>
      <c r="JEY18" s="44"/>
      <c r="JEZ18" s="44"/>
      <c r="JFA18" s="44"/>
      <c r="JFB18" s="44"/>
      <c r="JFC18" s="44"/>
      <c r="JFD18" s="44"/>
      <c r="JFE18" s="44"/>
      <c r="JFF18" s="44"/>
      <c r="JFG18" s="44"/>
      <c r="JFH18" s="44"/>
      <c r="JFI18" s="44"/>
      <c r="JFJ18" s="44"/>
      <c r="JFK18" s="44"/>
      <c r="JFL18" s="44"/>
      <c r="JFM18" s="44"/>
      <c r="JFN18" s="44"/>
      <c r="JFO18" s="44"/>
      <c r="JFP18" s="44"/>
      <c r="JFQ18" s="44"/>
      <c r="JFR18" s="44"/>
      <c r="JFS18" s="44"/>
      <c r="JFT18" s="44"/>
      <c r="JFU18" s="44"/>
      <c r="JFV18" s="44"/>
      <c r="JFW18" s="44"/>
      <c r="JFX18" s="44"/>
      <c r="JFY18" s="44"/>
      <c r="JFZ18" s="44"/>
      <c r="JGA18" s="44"/>
      <c r="JGB18" s="44"/>
      <c r="JGC18" s="44"/>
      <c r="JGD18" s="44"/>
      <c r="JGE18" s="44"/>
      <c r="JGF18" s="44"/>
      <c r="JGG18" s="44"/>
      <c r="JGH18" s="44"/>
      <c r="JGI18" s="44"/>
      <c r="JGJ18" s="44"/>
      <c r="JGK18" s="44"/>
      <c r="JGL18" s="44"/>
      <c r="JGM18" s="44"/>
      <c r="JGN18" s="44"/>
      <c r="JGO18" s="44"/>
      <c r="JGP18" s="44"/>
      <c r="JGQ18" s="44"/>
      <c r="JGR18" s="44"/>
      <c r="JGS18" s="44"/>
      <c r="JGT18" s="44"/>
      <c r="JGU18" s="44"/>
      <c r="JGV18" s="44"/>
      <c r="JGW18" s="44"/>
      <c r="JGX18" s="44"/>
      <c r="JGY18" s="44"/>
      <c r="JGZ18" s="44"/>
      <c r="JHA18" s="44"/>
      <c r="JHB18" s="44"/>
      <c r="JHC18" s="44"/>
      <c r="JHD18" s="44"/>
      <c r="JHE18" s="44"/>
      <c r="JHF18" s="44"/>
      <c r="JHG18" s="44"/>
      <c r="JHH18" s="44"/>
      <c r="JHI18" s="44"/>
      <c r="JHJ18" s="44"/>
      <c r="JHK18" s="44"/>
      <c r="JHL18" s="44"/>
      <c r="JHM18" s="44"/>
      <c r="JHN18" s="44"/>
      <c r="JHO18" s="44"/>
      <c r="JHP18" s="44"/>
      <c r="JHQ18" s="44"/>
      <c r="JHR18" s="44"/>
      <c r="JHS18" s="44"/>
      <c r="JHT18" s="44"/>
      <c r="JHU18" s="44"/>
      <c r="JHV18" s="44"/>
      <c r="JHW18" s="44"/>
      <c r="JHX18" s="44"/>
      <c r="JHY18" s="44"/>
      <c r="JHZ18" s="44"/>
      <c r="JIA18" s="44"/>
      <c r="JIB18" s="44"/>
      <c r="JIC18" s="44"/>
      <c r="JID18" s="44"/>
      <c r="JIE18" s="44"/>
      <c r="JIF18" s="44"/>
      <c r="JIG18" s="44"/>
      <c r="JIH18" s="44"/>
      <c r="JII18" s="44"/>
      <c r="JIJ18" s="44"/>
      <c r="JIK18" s="44"/>
      <c r="JIL18" s="44"/>
      <c r="JIM18" s="44"/>
      <c r="JIN18" s="44"/>
      <c r="JIO18" s="44"/>
      <c r="JIP18" s="44"/>
      <c r="JIQ18" s="44"/>
      <c r="JIR18" s="44"/>
      <c r="JIS18" s="44"/>
      <c r="JIT18" s="44"/>
      <c r="JIU18" s="44"/>
      <c r="JIV18" s="44"/>
      <c r="JIW18" s="44"/>
      <c r="JIX18" s="44"/>
      <c r="JIY18" s="44"/>
      <c r="JIZ18" s="44"/>
      <c r="JJA18" s="44"/>
      <c r="JJB18" s="44"/>
      <c r="JJC18" s="44"/>
      <c r="JJD18" s="44"/>
      <c r="JJE18" s="44"/>
      <c r="JJF18" s="44"/>
      <c r="JJG18" s="44"/>
      <c r="JJH18" s="44"/>
      <c r="JJI18" s="44"/>
      <c r="JJJ18" s="44"/>
      <c r="JJK18" s="44"/>
      <c r="JJL18" s="44"/>
      <c r="JJM18" s="44"/>
      <c r="JJN18" s="44"/>
      <c r="JJO18" s="44"/>
      <c r="JJP18" s="44"/>
      <c r="JJQ18" s="44"/>
      <c r="JJR18" s="44"/>
      <c r="JJS18" s="44"/>
      <c r="JJT18" s="44"/>
      <c r="JJU18" s="44"/>
      <c r="JJV18" s="44"/>
      <c r="JJW18" s="44"/>
      <c r="JJX18" s="44"/>
      <c r="JJY18" s="44"/>
      <c r="JJZ18" s="44"/>
      <c r="JKA18" s="44"/>
      <c r="JKB18" s="44"/>
      <c r="JKC18" s="44"/>
      <c r="JKD18" s="44"/>
      <c r="JKE18" s="44"/>
      <c r="JKF18" s="44"/>
      <c r="JKG18" s="44"/>
      <c r="JKH18" s="44"/>
      <c r="JKI18" s="44"/>
      <c r="JKJ18" s="44"/>
      <c r="JKK18" s="44"/>
      <c r="JKL18" s="44"/>
      <c r="JKM18" s="44"/>
      <c r="JKN18" s="44"/>
      <c r="JKO18" s="44"/>
      <c r="JKP18" s="44"/>
      <c r="JKQ18" s="44"/>
      <c r="JKR18" s="44"/>
      <c r="JKS18" s="44"/>
      <c r="JKT18" s="44"/>
      <c r="JKU18" s="44"/>
      <c r="JKV18" s="44"/>
      <c r="JKW18" s="44"/>
      <c r="JKX18" s="44"/>
      <c r="JKY18" s="44"/>
      <c r="JKZ18" s="44"/>
      <c r="JLA18" s="44"/>
      <c r="JLB18" s="44"/>
      <c r="JLC18" s="44"/>
      <c r="JLD18" s="44"/>
      <c r="JLE18" s="44"/>
      <c r="JLF18" s="44"/>
      <c r="JLG18" s="44"/>
      <c r="JLH18" s="44"/>
      <c r="JLI18" s="44"/>
      <c r="JLJ18" s="44"/>
      <c r="JLK18" s="44"/>
      <c r="JLL18" s="44"/>
      <c r="JLM18" s="44"/>
      <c r="JLN18" s="44"/>
      <c r="JLO18" s="44"/>
      <c r="JLP18" s="44"/>
      <c r="JLQ18" s="44"/>
      <c r="JLR18" s="44"/>
      <c r="JLS18" s="44"/>
      <c r="JLT18" s="44"/>
      <c r="JLU18" s="44"/>
      <c r="JLV18" s="44"/>
      <c r="JLW18" s="44"/>
      <c r="JLX18" s="44"/>
      <c r="JLY18" s="44"/>
      <c r="JLZ18" s="44"/>
      <c r="JMA18" s="44"/>
      <c r="JMB18" s="44"/>
      <c r="JMC18" s="44"/>
      <c r="JMD18" s="44"/>
      <c r="JME18" s="44"/>
      <c r="JMF18" s="44"/>
      <c r="JMG18" s="44"/>
      <c r="JMH18" s="44"/>
      <c r="JMI18" s="44"/>
      <c r="JMJ18" s="44"/>
      <c r="JMK18" s="44"/>
      <c r="JML18" s="44"/>
      <c r="JMM18" s="44"/>
      <c r="JMN18" s="44"/>
      <c r="JMO18" s="44"/>
      <c r="JMP18" s="44"/>
      <c r="JMQ18" s="44"/>
      <c r="JMR18" s="44"/>
      <c r="JMS18" s="44"/>
      <c r="JMT18" s="44"/>
      <c r="JMU18" s="44"/>
      <c r="JMV18" s="44"/>
      <c r="JMW18" s="44"/>
      <c r="JMX18" s="44"/>
      <c r="JMY18" s="44"/>
      <c r="JMZ18" s="44"/>
      <c r="JNA18" s="44"/>
      <c r="JNB18" s="44"/>
      <c r="JNC18" s="44"/>
      <c r="JND18" s="44"/>
      <c r="JNE18" s="44"/>
      <c r="JNF18" s="44"/>
      <c r="JNG18" s="44"/>
      <c r="JNH18" s="44"/>
      <c r="JNI18" s="44"/>
      <c r="JNJ18" s="44"/>
      <c r="JNK18" s="44"/>
      <c r="JNL18" s="44"/>
      <c r="JNM18" s="44"/>
      <c r="JNN18" s="44"/>
      <c r="JNO18" s="44"/>
      <c r="JNP18" s="44"/>
      <c r="JNQ18" s="44"/>
      <c r="JNR18" s="44"/>
      <c r="JNS18" s="44"/>
      <c r="JNT18" s="44"/>
      <c r="JNU18" s="44"/>
      <c r="JNV18" s="44"/>
      <c r="JNW18" s="44"/>
      <c r="JNX18" s="44"/>
      <c r="JNY18" s="44"/>
      <c r="JNZ18" s="44"/>
      <c r="JOA18" s="44"/>
      <c r="JOB18" s="44"/>
      <c r="JOC18" s="44"/>
      <c r="JOD18" s="44"/>
      <c r="JOE18" s="44"/>
      <c r="JOF18" s="44"/>
      <c r="JOG18" s="44"/>
      <c r="JOH18" s="44"/>
      <c r="JOI18" s="44"/>
      <c r="JOJ18" s="44"/>
      <c r="JOK18" s="44"/>
      <c r="JOL18" s="44"/>
      <c r="JOM18" s="44"/>
      <c r="JON18" s="44"/>
      <c r="JOO18" s="44"/>
      <c r="JOP18" s="44"/>
      <c r="JOQ18" s="44"/>
      <c r="JOR18" s="44"/>
      <c r="JOS18" s="44"/>
      <c r="JOT18" s="44"/>
      <c r="JOU18" s="44"/>
      <c r="JOV18" s="44"/>
      <c r="JOW18" s="44"/>
      <c r="JOX18" s="44"/>
      <c r="JOY18" s="44"/>
      <c r="JOZ18" s="44"/>
      <c r="JPA18" s="44"/>
      <c r="JPB18" s="44"/>
      <c r="JPC18" s="44"/>
      <c r="JPD18" s="44"/>
      <c r="JPE18" s="44"/>
      <c r="JPF18" s="44"/>
      <c r="JPG18" s="44"/>
      <c r="JPH18" s="44"/>
      <c r="JPI18" s="44"/>
      <c r="JPJ18" s="44"/>
      <c r="JPK18" s="44"/>
      <c r="JPL18" s="44"/>
      <c r="JPM18" s="44"/>
      <c r="JPN18" s="44"/>
      <c r="JPO18" s="44"/>
      <c r="JPP18" s="44"/>
      <c r="JPQ18" s="44"/>
      <c r="JPR18" s="44"/>
      <c r="JPS18" s="44"/>
      <c r="JPT18" s="44"/>
      <c r="JPU18" s="44"/>
      <c r="JPV18" s="44"/>
      <c r="JPW18" s="44"/>
      <c r="JPX18" s="44"/>
      <c r="JPY18" s="44"/>
      <c r="JPZ18" s="44"/>
      <c r="JQA18" s="44"/>
      <c r="JQB18" s="44"/>
      <c r="JQC18" s="44"/>
      <c r="JQD18" s="44"/>
      <c r="JQE18" s="44"/>
      <c r="JQF18" s="44"/>
      <c r="JQG18" s="44"/>
      <c r="JQH18" s="44"/>
      <c r="JQI18" s="44"/>
      <c r="JQJ18" s="44"/>
      <c r="JQK18" s="44"/>
      <c r="JQL18" s="44"/>
      <c r="JQM18" s="44"/>
      <c r="JQN18" s="44"/>
      <c r="JQO18" s="44"/>
      <c r="JQP18" s="44"/>
      <c r="JQQ18" s="44"/>
      <c r="JQR18" s="44"/>
      <c r="JQS18" s="44"/>
      <c r="JQT18" s="44"/>
      <c r="JQU18" s="44"/>
      <c r="JQV18" s="44"/>
      <c r="JQW18" s="44"/>
      <c r="JQX18" s="44"/>
      <c r="JQY18" s="44"/>
      <c r="JQZ18" s="44"/>
      <c r="JRA18" s="44"/>
      <c r="JRB18" s="44"/>
      <c r="JRC18" s="44"/>
      <c r="JRD18" s="44"/>
      <c r="JRE18" s="44"/>
      <c r="JRF18" s="44"/>
      <c r="JRG18" s="44"/>
      <c r="JRH18" s="44"/>
      <c r="JRI18" s="44"/>
      <c r="JRJ18" s="44"/>
      <c r="JRK18" s="44"/>
      <c r="JRL18" s="44"/>
      <c r="JRM18" s="44"/>
      <c r="JRN18" s="44"/>
      <c r="JRO18" s="44"/>
      <c r="JRP18" s="44"/>
      <c r="JRQ18" s="44"/>
      <c r="JRR18" s="44"/>
      <c r="JRS18" s="44"/>
      <c r="JRT18" s="44"/>
      <c r="JRU18" s="44"/>
      <c r="JRV18" s="44"/>
      <c r="JRW18" s="44"/>
      <c r="JRX18" s="44"/>
      <c r="JRY18" s="44"/>
      <c r="JRZ18" s="44"/>
      <c r="JSA18" s="44"/>
      <c r="JSB18" s="44"/>
      <c r="JSC18" s="44"/>
      <c r="JSD18" s="44"/>
      <c r="JSE18" s="44"/>
      <c r="JSF18" s="44"/>
      <c r="JSG18" s="44"/>
      <c r="JSH18" s="44"/>
      <c r="JSI18" s="44"/>
      <c r="JSJ18" s="44"/>
      <c r="JSK18" s="44"/>
      <c r="JSL18" s="44"/>
      <c r="JSM18" s="44"/>
      <c r="JSN18" s="44"/>
      <c r="JSO18" s="44"/>
      <c r="JSP18" s="44"/>
      <c r="JSQ18" s="44"/>
      <c r="JSR18" s="44"/>
      <c r="JSS18" s="44"/>
      <c r="JST18" s="44"/>
      <c r="JSU18" s="44"/>
      <c r="JSV18" s="44"/>
      <c r="JSW18" s="44"/>
      <c r="JSX18" s="44"/>
      <c r="JSY18" s="44"/>
      <c r="JSZ18" s="44"/>
      <c r="JTA18" s="44"/>
      <c r="JTB18" s="44"/>
      <c r="JTC18" s="44"/>
      <c r="JTD18" s="44"/>
      <c r="JTE18" s="44"/>
      <c r="JTF18" s="44"/>
      <c r="JTG18" s="44"/>
      <c r="JTH18" s="44"/>
      <c r="JTI18" s="44"/>
      <c r="JTJ18" s="44"/>
      <c r="JTK18" s="44"/>
      <c r="JTL18" s="44"/>
      <c r="JTM18" s="44"/>
      <c r="JTN18" s="44"/>
      <c r="JTO18" s="44"/>
      <c r="JTP18" s="44"/>
      <c r="JTQ18" s="44"/>
      <c r="JTR18" s="44"/>
      <c r="JTS18" s="44"/>
      <c r="JTT18" s="44"/>
      <c r="JTU18" s="44"/>
      <c r="JTV18" s="44"/>
      <c r="JTW18" s="44"/>
      <c r="JTX18" s="44"/>
      <c r="JTY18" s="44"/>
      <c r="JTZ18" s="44"/>
      <c r="JUA18" s="44"/>
      <c r="JUB18" s="44"/>
      <c r="JUC18" s="44"/>
      <c r="JUD18" s="44"/>
      <c r="JUE18" s="44"/>
      <c r="JUF18" s="44"/>
      <c r="JUG18" s="44"/>
      <c r="JUH18" s="44"/>
      <c r="JUI18" s="44"/>
      <c r="JUJ18" s="44"/>
      <c r="JUK18" s="44"/>
      <c r="JUL18" s="44"/>
      <c r="JUM18" s="44"/>
      <c r="JUN18" s="44"/>
      <c r="JUO18" s="44"/>
      <c r="JUP18" s="44"/>
      <c r="JUQ18" s="44"/>
      <c r="JUR18" s="44"/>
      <c r="JUS18" s="44"/>
      <c r="JUT18" s="44"/>
      <c r="JUU18" s="44"/>
      <c r="JUV18" s="44"/>
      <c r="JUW18" s="44"/>
      <c r="JUX18" s="44"/>
      <c r="JUY18" s="44"/>
      <c r="JUZ18" s="44"/>
      <c r="JVA18" s="44"/>
      <c r="JVB18" s="44"/>
      <c r="JVC18" s="44"/>
      <c r="JVD18" s="44"/>
      <c r="JVE18" s="44"/>
      <c r="JVF18" s="44"/>
      <c r="JVG18" s="44"/>
      <c r="JVH18" s="44"/>
      <c r="JVI18" s="44"/>
      <c r="JVJ18" s="44"/>
      <c r="JVK18" s="44"/>
      <c r="JVL18" s="44"/>
      <c r="JVM18" s="44"/>
      <c r="JVN18" s="44"/>
      <c r="JVO18" s="44"/>
      <c r="JVP18" s="44"/>
      <c r="JVQ18" s="44"/>
      <c r="JVR18" s="44"/>
      <c r="JVS18" s="44"/>
      <c r="JVT18" s="44"/>
      <c r="JVU18" s="44"/>
      <c r="JVV18" s="44"/>
      <c r="JVW18" s="44"/>
      <c r="JVX18" s="44"/>
      <c r="JVY18" s="44"/>
      <c r="JVZ18" s="44"/>
      <c r="JWA18" s="44"/>
      <c r="JWB18" s="44"/>
      <c r="JWC18" s="44"/>
      <c r="JWD18" s="44"/>
      <c r="JWE18" s="44"/>
      <c r="JWF18" s="44"/>
      <c r="JWG18" s="44"/>
      <c r="JWH18" s="44"/>
      <c r="JWI18" s="44"/>
      <c r="JWJ18" s="44"/>
      <c r="JWK18" s="44"/>
      <c r="JWL18" s="44"/>
      <c r="JWM18" s="44"/>
      <c r="JWN18" s="44"/>
      <c r="JWO18" s="44"/>
      <c r="JWP18" s="44"/>
      <c r="JWQ18" s="44"/>
      <c r="JWR18" s="44"/>
      <c r="JWS18" s="44"/>
      <c r="JWT18" s="44"/>
      <c r="JWU18" s="44"/>
      <c r="JWV18" s="44"/>
      <c r="JWW18" s="44"/>
      <c r="JWX18" s="44"/>
      <c r="JWY18" s="44"/>
      <c r="JWZ18" s="44"/>
      <c r="JXA18" s="44"/>
      <c r="JXB18" s="44"/>
      <c r="JXC18" s="44"/>
      <c r="JXD18" s="44"/>
      <c r="JXE18" s="44"/>
      <c r="JXF18" s="44"/>
      <c r="JXG18" s="44"/>
      <c r="JXH18" s="44"/>
      <c r="JXI18" s="44"/>
      <c r="JXJ18" s="44"/>
      <c r="JXK18" s="44"/>
      <c r="JXL18" s="44"/>
      <c r="JXM18" s="44"/>
      <c r="JXN18" s="44"/>
      <c r="JXO18" s="44"/>
      <c r="JXP18" s="44"/>
      <c r="JXQ18" s="44"/>
      <c r="JXR18" s="44"/>
      <c r="JXS18" s="44"/>
      <c r="JXT18" s="44"/>
      <c r="JXU18" s="44"/>
      <c r="JXV18" s="44"/>
      <c r="JXW18" s="44"/>
      <c r="JXX18" s="44"/>
      <c r="JXY18" s="44"/>
      <c r="JXZ18" s="44"/>
      <c r="JYA18" s="44"/>
      <c r="JYB18" s="44"/>
      <c r="JYC18" s="44"/>
      <c r="JYD18" s="44"/>
      <c r="JYE18" s="44"/>
      <c r="JYF18" s="44"/>
      <c r="JYG18" s="44"/>
      <c r="JYH18" s="44"/>
      <c r="JYI18" s="44"/>
      <c r="JYJ18" s="44"/>
      <c r="JYK18" s="44"/>
      <c r="JYL18" s="44"/>
      <c r="JYM18" s="44"/>
      <c r="JYN18" s="44"/>
      <c r="JYO18" s="44"/>
      <c r="JYP18" s="44"/>
      <c r="JYQ18" s="44"/>
      <c r="JYR18" s="44"/>
      <c r="JYS18" s="44"/>
      <c r="JYT18" s="44"/>
      <c r="JYU18" s="44"/>
      <c r="JYV18" s="44"/>
      <c r="JYW18" s="44"/>
      <c r="JYX18" s="44"/>
      <c r="JYY18" s="44"/>
      <c r="JYZ18" s="44"/>
      <c r="JZA18" s="44"/>
      <c r="JZB18" s="44"/>
      <c r="JZC18" s="44"/>
      <c r="JZD18" s="44"/>
      <c r="JZE18" s="44"/>
      <c r="JZF18" s="44"/>
      <c r="JZG18" s="44"/>
      <c r="JZH18" s="44"/>
      <c r="JZI18" s="44"/>
      <c r="JZJ18" s="44"/>
      <c r="JZK18" s="44"/>
      <c r="JZL18" s="44"/>
      <c r="JZM18" s="44"/>
      <c r="JZN18" s="44"/>
      <c r="JZO18" s="44"/>
      <c r="JZP18" s="44"/>
      <c r="JZQ18" s="44"/>
      <c r="JZR18" s="44"/>
      <c r="JZS18" s="44"/>
      <c r="JZT18" s="44"/>
      <c r="JZU18" s="44"/>
      <c r="JZV18" s="44"/>
      <c r="JZW18" s="44"/>
      <c r="JZX18" s="44"/>
      <c r="JZY18" s="44"/>
      <c r="JZZ18" s="44"/>
      <c r="KAA18" s="44"/>
      <c r="KAB18" s="44"/>
      <c r="KAC18" s="44"/>
      <c r="KAD18" s="44"/>
      <c r="KAE18" s="44"/>
      <c r="KAF18" s="44"/>
      <c r="KAG18" s="44"/>
      <c r="KAH18" s="44"/>
      <c r="KAI18" s="44"/>
      <c r="KAJ18" s="44"/>
      <c r="KAK18" s="44"/>
      <c r="KAL18" s="44"/>
      <c r="KAM18" s="44"/>
      <c r="KAN18" s="44"/>
      <c r="KAO18" s="44"/>
      <c r="KAP18" s="44"/>
      <c r="KAQ18" s="44"/>
      <c r="KAR18" s="44"/>
      <c r="KAS18" s="44"/>
      <c r="KAT18" s="44"/>
      <c r="KAU18" s="44"/>
      <c r="KAV18" s="44"/>
      <c r="KAW18" s="44"/>
      <c r="KAX18" s="44"/>
      <c r="KAY18" s="44"/>
      <c r="KAZ18" s="44"/>
      <c r="KBA18" s="44"/>
      <c r="KBB18" s="44"/>
      <c r="KBC18" s="44"/>
      <c r="KBD18" s="44"/>
      <c r="KBE18" s="44"/>
      <c r="KBF18" s="44"/>
      <c r="KBG18" s="44"/>
      <c r="KBH18" s="44"/>
      <c r="KBI18" s="44"/>
      <c r="KBJ18" s="44"/>
      <c r="KBK18" s="44"/>
      <c r="KBL18" s="44"/>
      <c r="KBM18" s="44"/>
      <c r="KBN18" s="44"/>
      <c r="KBO18" s="44"/>
      <c r="KBP18" s="44"/>
      <c r="KBQ18" s="44"/>
      <c r="KBR18" s="44"/>
      <c r="KBS18" s="44"/>
      <c r="KBT18" s="44"/>
      <c r="KBU18" s="44"/>
      <c r="KBV18" s="44"/>
      <c r="KBW18" s="44"/>
      <c r="KBX18" s="44"/>
      <c r="KBY18" s="44"/>
      <c r="KBZ18" s="44"/>
      <c r="KCA18" s="44"/>
      <c r="KCB18" s="44"/>
      <c r="KCC18" s="44"/>
      <c r="KCD18" s="44"/>
      <c r="KCE18" s="44"/>
      <c r="KCF18" s="44"/>
      <c r="KCG18" s="44"/>
      <c r="KCH18" s="44"/>
      <c r="KCI18" s="44"/>
      <c r="KCJ18" s="44"/>
      <c r="KCK18" s="44"/>
      <c r="KCL18" s="44"/>
      <c r="KCM18" s="44"/>
      <c r="KCN18" s="44"/>
      <c r="KCO18" s="44"/>
      <c r="KCP18" s="44"/>
      <c r="KCQ18" s="44"/>
      <c r="KCR18" s="44"/>
      <c r="KCS18" s="44"/>
      <c r="KCT18" s="44"/>
      <c r="KCU18" s="44"/>
      <c r="KCV18" s="44"/>
      <c r="KCW18" s="44"/>
      <c r="KCX18" s="44"/>
      <c r="KCY18" s="44"/>
      <c r="KCZ18" s="44"/>
      <c r="KDA18" s="44"/>
      <c r="KDB18" s="44"/>
      <c r="KDC18" s="44"/>
      <c r="KDD18" s="44"/>
      <c r="KDE18" s="44"/>
      <c r="KDF18" s="44"/>
      <c r="KDG18" s="44"/>
      <c r="KDH18" s="44"/>
      <c r="KDI18" s="44"/>
      <c r="KDJ18" s="44"/>
      <c r="KDK18" s="44"/>
      <c r="KDL18" s="44"/>
      <c r="KDM18" s="44"/>
      <c r="KDN18" s="44"/>
      <c r="KDO18" s="44"/>
      <c r="KDP18" s="44"/>
      <c r="KDQ18" s="44"/>
      <c r="KDR18" s="44"/>
      <c r="KDS18" s="44"/>
      <c r="KDT18" s="44"/>
      <c r="KDU18" s="44"/>
      <c r="KDV18" s="44"/>
      <c r="KDW18" s="44"/>
      <c r="KDX18" s="44"/>
      <c r="KDY18" s="44"/>
      <c r="KDZ18" s="44"/>
      <c r="KEA18" s="44"/>
      <c r="KEB18" s="44"/>
      <c r="KEC18" s="44"/>
      <c r="KED18" s="44"/>
      <c r="KEE18" s="44"/>
      <c r="KEF18" s="44"/>
      <c r="KEG18" s="44"/>
      <c r="KEH18" s="44"/>
      <c r="KEI18" s="44"/>
      <c r="KEJ18" s="44"/>
      <c r="KEK18" s="44"/>
      <c r="KEL18" s="44"/>
      <c r="KEM18" s="44"/>
      <c r="KEN18" s="44"/>
      <c r="KEO18" s="44"/>
      <c r="KEP18" s="44"/>
      <c r="KEQ18" s="44"/>
      <c r="KER18" s="44"/>
      <c r="KES18" s="44"/>
      <c r="KET18" s="44"/>
      <c r="KEU18" s="44"/>
      <c r="KEV18" s="44"/>
      <c r="KEW18" s="44"/>
      <c r="KEX18" s="44"/>
      <c r="KEY18" s="44"/>
      <c r="KEZ18" s="44"/>
      <c r="KFA18" s="44"/>
      <c r="KFB18" s="44"/>
      <c r="KFC18" s="44"/>
      <c r="KFD18" s="44"/>
      <c r="KFE18" s="44"/>
      <c r="KFF18" s="44"/>
      <c r="KFG18" s="44"/>
      <c r="KFH18" s="44"/>
      <c r="KFI18" s="44"/>
      <c r="KFJ18" s="44"/>
      <c r="KFK18" s="44"/>
      <c r="KFL18" s="44"/>
      <c r="KFM18" s="44"/>
      <c r="KFN18" s="44"/>
      <c r="KFO18" s="44"/>
      <c r="KFP18" s="44"/>
      <c r="KFQ18" s="44"/>
      <c r="KFR18" s="44"/>
      <c r="KFS18" s="44"/>
      <c r="KFT18" s="44"/>
      <c r="KFU18" s="44"/>
      <c r="KFV18" s="44"/>
      <c r="KFW18" s="44"/>
      <c r="KFX18" s="44"/>
      <c r="KFY18" s="44"/>
      <c r="KFZ18" s="44"/>
      <c r="KGA18" s="44"/>
      <c r="KGB18" s="44"/>
      <c r="KGC18" s="44"/>
      <c r="KGD18" s="44"/>
      <c r="KGE18" s="44"/>
      <c r="KGF18" s="44"/>
      <c r="KGG18" s="44"/>
      <c r="KGH18" s="44"/>
      <c r="KGI18" s="44"/>
      <c r="KGJ18" s="44"/>
      <c r="KGK18" s="44"/>
      <c r="KGL18" s="44"/>
      <c r="KGM18" s="44"/>
      <c r="KGN18" s="44"/>
      <c r="KGO18" s="44"/>
      <c r="KGP18" s="44"/>
      <c r="KGQ18" s="44"/>
      <c r="KGR18" s="44"/>
      <c r="KGS18" s="44"/>
      <c r="KGT18" s="44"/>
      <c r="KGU18" s="44"/>
      <c r="KGV18" s="44"/>
      <c r="KGW18" s="44"/>
      <c r="KGX18" s="44"/>
      <c r="KGY18" s="44"/>
      <c r="KGZ18" s="44"/>
      <c r="KHA18" s="44"/>
      <c r="KHB18" s="44"/>
      <c r="KHC18" s="44"/>
      <c r="KHD18" s="44"/>
      <c r="KHE18" s="44"/>
      <c r="KHF18" s="44"/>
      <c r="KHG18" s="44"/>
      <c r="KHH18" s="44"/>
      <c r="KHI18" s="44"/>
      <c r="KHJ18" s="44"/>
      <c r="KHK18" s="44"/>
      <c r="KHL18" s="44"/>
      <c r="KHM18" s="44"/>
      <c r="KHN18" s="44"/>
      <c r="KHO18" s="44"/>
      <c r="KHP18" s="44"/>
      <c r="KHQ18" s="44"/>
      <c r="KHR18" s="44"/>
      <c r="KHS18" s="44"/>
      <c r="KHT18" s="44"/>
      <c r="KHU18" s="44"/>
      <c r="KHV18" s="44"/>
      <c r="KHW18" s="44"/>
      <c r="KHX18" s="44"/>
      <c r="KHY18" s="44"/>
      <c r="KHZ18" s="44"/>
      <c r="KIA18" s="44"/>
      <c r="KIB18" s="44"/>
      <c r="KIC18" s="44"/>
      <c r="KID18" s="44"/>
      <c r="KIE18" s="44"/>
      <c r="KIF18" s="44"/>
      <c r="KIG18" s="44"/>
      <c r="KIH18" s="44"/>
      <c r="KII18" s="44"/>
      <c r="KIJ18" s="44"/>
      <c r="KIK18" s="44"/>
      <c r="KIL18" s="44"/>
      <c r="KIM18" s="44"/>
      <c r="KIN18" s="44"/>
      <c r="KIO18" s="44"/>
      <c r="KIP18" s="44"/>
      <c r="KIQ18" s="44"/>
      <c r="KIR18" s="44"/>
      <c r="KIS18" s="44"/>
      <c r="KIT18" s="44"/>
      <c r="KIU18" s="44"/>
      <c r="KIV18" s="44"/>
      <c r="KIW18" s="44"/>
      <c r="KIX18" s="44"/>
      <c r="KIY18" s="44"/>
      <c r="KIZ18" s="44"/>
      <c r="KJA18" s="44"/>
      <c r="KJB18" s="44"/>
      <c r="KJC18" s="44"/>
      <c r="KJD18" s="44"/>
      <c r="KJE18" s="44"/>
      <c r="KJF18" s="44"/>
      <c r="KJG18" s="44"/>
      <c r="KJH18" s="44"/>
      <c r="KJI18" s="44"/>
      <c r="KJJ18" s="44"/>
      <c r="KJK18" s="44"/>
      <c r="KJL18" s="44"/>
      <c r="KJM18" s="44"/>
      <c r="KJN18" s="44"/>
      <c r="KJO18" s="44"/>
      <c r="KJP18" s="44"/>
      <c r="KJQ18" s="44"/>
      <c r="KJR18" s="44"/>
      <c r="KJS18" s="44"/>
      <c r="KJT18" s="44"/>
      <c r="KJU18" s="44"/>
      <c r="KJV18" s="44"/>
      <c r="KJW18" s="44"/>
      <c r="KJX18" s="44"/>
      <c r="KJY18" s="44"/>
      <c r="KJZ18" s="44"/>
      <c r="KKA18" s="44"/>
      <c r="KKB18" s="44"/>
      <c r="KKC18" s="44"/>
      <c r="KKD18" s="44"/>
      <c r="KKE18" s="44"/>
      <c r="KKF18" s="44"/>
      <c r="KKG18" s="44"/>
      <c r="KKH18" s="44"/>
      <c r="KKI18" s="44"/>
      <c r="KKJ18" s="44"/>
      <c r="KKK18" s="44"/>
      <c r="KKL18" s="44"/>
      <c r="KKM18" s="44"/>
      <c r="KKN18" s="44"/>
      <c r="KKO18" s="44"/>
      <c r="KKP18" s="44"/>
      <c r="KKQ18" s="44"/>
      <c r="KKR18" s="44"/>
      <c r="KKS18" s="44"/>
      <c r="KKT18" s="44"/>
      <c r="KKU18" s="44"/>
      <c r="KKV18" s="44"/>
      <c r="KKW18" s="44"/>
      <c r="KKX18" s="44"/>
      <c r="KKY18" s="44"/>
      <c r="KKZ18" s="44"/>
      <c r="KLA18" s="44"/>
      <c r="KLB18" s="44"/>
      <c r="KLC18" s="44"/>
      <c r="KLD18" s="44"/>
      <c r="KLE18" s="44"/>
      <c r="KLF18" s="44"/>
      <c r="KLG18" s="44"/>
      <c r="KLH18" s="44"/>
      <c r="KLI18" s="44"/>
      <c r="KLJ18" s="44"/>
      <c r="KLK18" s="44"/>
      <c r="KLL18" s="44"/>
      <c r="KLM18" s="44"/>
      <c r="KLN18" s="44"/>
      <c r="KLO18" s="44"/>
      <c r="KLP18" s="44"/>
      <c r="KLQ18" s="44"/>
      <c r="KLR18" s="44"/>
      <c r="KLS18" s="44"/>
      <c r="KLT18" s="44"/>
      <c r="KLU18" s="44"/>
      <c r="KLV18" s="44"/>
      <c r="KLW18" s="44"/>
      <c r="KLX18" s="44"/>
      <c r="KLY18" s="44"/>
      <c r="KLZ18" s="44"/>
      <c r="KMA18" s="44"/>
      <c r="KMB18" s="44"/>
      <c r="KMC18" s="44"/>
      <c r="KMD18" s="44"/>
      <c r="KME18" s="44"/>
      <c r="KMF18" s="44"/>
      <c r="KMG18" s="44"/>
      <c r="KMH18" s="44"/>
      <c r="KMI18" s="44"/>
      <c r="KMJ18" s="44"/>
      <c r="KMK18" s="44"/>
      <c r="KML18" s="44"/>
      <c r="KMM18" s="44"/>
      <c r="KMN18" s="44"/>
      <c r="KMO18" s="44"/>
      <c r="KMP18" s="44"/>
      <c r="KMQ18" s="44"/>
      <c r="KMR18" s="44"/>
      <c r="KMS18" s="44"/>
      <c r="KMT18" s="44"/>
      <c r="KMU18" s="44"/>
      <c r="KMV18" s="44"/>
      <c r="KMW18" s="44"/>
      <c r="KMX18" s="44"/>
      <c r="KMY18" s="44"/>
      <c r="KMZ18" s="44"/>
      <c r="KNA18" s="44"/>
      <c r="KNB18" s="44"/>
      <c r="KNC18" s="44"/>
      <c r="KND18" s="44"/>
      <c r="KNE18" s="44"/>
      <c r="KNF18" s="44"/>
      <c r="KNG18" s="44"/>
      <c r="KNH18" s="44"/>
      <c r="KNI18" s="44"/>
      <c r="KNJ18" s="44"/>
      <c r="KNK18" s="44"/>
      <c r="KNL18" s="44"/>
      <c r="KNM18" s="44"/>
      <c r="KNN18" s="44"/>
      <c r="KNO18" s="44"/>
      <c r="KNP18" s="44"/>
      <c r="KNQ18" s="44"/>
      <c r="KNR18" s="44"/>
      <c r="KNS18" s="44"/>
      <c r="KNT18" s="44"/>
      <c r="KNU18" s="44"/>
      <c r="KNV18" s="44"/>
      <c r="KNW18" s="44"/>
      <c r="KNX18" s="44"/>
      <c r="KNY18" s="44"/>
      <c r="KNZ18" s="44"/>
      <c r="KOA18" s="44"/>
      <c r="KOB18" s="44"/>
      <c r="KOC18" s="44"/>
      <c r="KOD18" s="44"/>
      <c r="KOE18" s="44"/>
      <c r="KOF18" s="44"/>
      <c r="KOG18" s="44"/>
      <c r="KOH18" s="44"/>
      <c r="KOI18" s="44"/>
      <c r="KOJ18" s="44"/>
      <c r="KOK18" s="44"/>
      <c r="KOL18" s="44"/>
      <c r="KOM18" s="44"/>
      <c r="KON18" s="44"/>
      <c r="KOO18" s="44"/>
      <c r="KOP18" s="44"/>
      <c r="KOQ18" s="44"/>
      <c r="KOR18" s="44"/>
      <c r="KOS18" s="44"/>
      <c r="KOT18" s="44"/>
      <c r="KOU18" s="44"/>
      <c r="KOV18" s="44"/>
      <c r="KOW18" s="44"/>
      <c r="KOX18" s="44"/>
      <c r="KOY18" s="44"/>
      <c r="KOZ18" s="44"/>
      <c r="KPA18" s="44"/>
      <c r="KPB18" s="44"/>
      <c r="KPC18" s="44"/>
      <c r="KPD18" s="44"/>
      <c r="KPE18" s="44"/>
      <c r="KPF18" s="44"/>
      <c r="KPG18" s="44"/>
      <c r="KPH18" s="44"/>
      <c r="KPI18" s="44"/>
      <c r="KPJ18" s="44"/>
      <c r="KPK18" s="44"/>
      <c r="KPL18" s="44"/>
      <c r="KPM18" s="44"/>
      <c r="KPN18" s="44"/>
      <c r="KPO18" s="44"/>
      <c r="KPP18" s="44"/>
      <c r="KPQ18" s="44"/>
      <c r="KPR18" s="44"/>
      <c r="KPS18" s="44"/>
      <c r="KPT18" s="44"/>
      <c r="KPU18" s="44"/>
      <c r="KPV18" s="44"/>
      <c r="KPW18" s="44"/>
      <c r="KPX18" s="44"/>
      <c r="KPY18" s="44"/>
      <c r="KPZ18" s="44"/>
      <c r="KQA18" s="44"/>
      <c r="KQB18" s="44"/>
      <c r="KQC18" s="44"/>
      <c r="KQD18" s="44"/>
      <c r="KQE18" s="44"/>
      <c r="KQF18" s="44"/>
      <c r="KQG18" s="44"/>
      <c r="KQH18" s="44"/>
      <c r="KQI18" s="44"/>
      <c r="KQJ18" s="44"/>
      <c r="KQK18" s="44"/>
      <c r="KQL18" s="44"/>
      <c r="KQM18" s="44"/>
      <c r="KQN18" s="44"/>
      <c r="KQO18" s="44"/>
      <c r="KQP18" s="44"/>
      <c r="KQQ18" s="44"/>
      <c r="KQR18" s="44"/>
      <c r="KQS18" s="44"/>
      <c r="KQT18" s="44"/>
      <c r="KQU18" s="44"/>
      <c r="KQV18" s="44"/>
      <c r="KQW18" s="44"/>
      <c r="KQX18" s="44"/>
      <c r="KQY18" s="44"/>
      <c r="KQZ18" s="44"/>
      <c r="KRA18" s="44"/>
      <c r="KRB18" s="44"/>
      <c r="KRC18" s="44"/>
      <c r="KRD18" s="44"/>
      <c r="KRE18" s="44"/>
      <c r="KRF18" s="44"/>
      <c r="KRG18" s="44"/>
      <c r="KRH18" s="44"/>
      <c r="KRI18" s="44"/>
      <c r="KRJ18" s="44"/>
      <c r="KRK18" s="44"/>
      <c r="KRL18" s="44"/>
      <c r="KRM18" s="44"/>
      <c r="KRN18" s="44"/>
      <c r="KRO18" s="44"/>
      <c r="KRP18" s="44"/>
      <c r="KRQ18" s="44"/>
      <c r="KRR18" s="44"/>
      <c r="KRS18" s="44"/>
      <c r="KRT18" s="44"/>
      <c r="KRU18" s="44"/>
      <c r="KRV18" s="44"/>
      <c r="KRW18" s="44"/>
      <c r="KRX18" s="44"/>
      <c r="KRY18" s="44"/>
      <c r="KRZ18" s="44"/>
      <c r="KSA18" s="44"/>
      <c r="KSB18" s="44"/>
      <c r="KSC18" s="44"/>
      <c r="KSD18" s="44"/>
      <c r="KSE18" s="44"/>
      <c r="KSF18" s="44"/>
      <c r="KSG18" s="44"/>
      <c r="KSH18" s="44"/>
      <c r="KSI18" s="44"/>
      <c r="KSJ18" s="44"/>
      <c r="KSK18" s="44"/>
      <c r="KSL18" s="44"/>
      <c r="KSM18" s="44"/>
      <c r="KSN18" s="44"/>
      <c r="KSO18" s="44"/>
      <c r="KSP18" s="44"/>
      <c r="KSQ18" s="44"/>
      <c r="KSR18" s="44"/>
      <c r="KSS18" s="44"/>
      <c r="KST18" s="44"/>
      <c r="KSU18" s="44"/>
      <c r="KSV18" s="44"/>
      <c r="KSW18" s="44"/>
      <c r="KSX18" s="44"/>
      <c r="KSY18" s="44"/>
      <c r="KSZ18" s="44"/>
      <c r="KTA18" s="44"/>
      <c r="KTB18" s="44"/>
      <c r="KTC18" s="44"/>
      <c r="KTD18" s="44"/>
      <c r="KTE18" s="44"/>
      <c r="KTF18" s="44"/>
      <c r="KTG18" s="44"/>
      <c r="KTH18" s="44"/>
      <c r="KTI18" s="44"/>
      <c r="KTJ18" s="44"/>
      <c r="KTK18" s="44"/>
      <c r="KTL18" s="44"/>
      <c r="KTM18" s="44"/>
      <c r="KTN18" s="44"/>
      <c r="KTO18" s="44"/>
      <c r="KTP18" s="44"/>
      <c r="KTQ18" s="44"/>
      <c r="KTR18" s="44"/>
      <c r="KTS18" s="44"/>
      <c r="KTT18" s="44"/>
      <c r="KTU18" s="44"/>
      <c r="KTV18" s="44"/>
      <c r="KTW18" s="44"/>
      <c r="KTX18" s="44"/>
      <c r="KTY18" s="44"/>
      <c r="KTZ18" s="44"/>
      <c r="KUA18" s="44"/>
      <c r="KUB18" s="44"/>
      <c r="KUC18" s="44"/>
      <c r="KUD18" s="44"/>
      <c r="KUE18" s="44"/>
      <c r="KUF18" s="44"/>
      <c r="KUG18" s="44"/>
      <c r="KUH18" s="44"/>
      <c r="KUI18" s="44"/>
      <c r="KUJ18" s="44"/>
      <c r="KUK18" s="44"/>
      <c r="KUL18" s="44"/>
      <c r="KUM18" s="44"/>
      <c r="KUN18" s="44"/>
      <c r="KUO18" s="44"/>
      <c r="KUP18" s="44"/>
      <c r="KUQ18" s="44"/>
      <c r="KUR18" s="44"/>
      <c r="KUS18" s="44"/>
      <c r="KUT18" s="44"/>
      <c r="KUU18" s="44"/>
      <c r="KUV18" s="44"/>
      <c r="KUW18" s="44"/>
      <c r="KUX18" s="44"/>
      <c r="KUY18" s="44"/>
      <c r="KUZ18" s="44"/>
      <c r="KVA18" s="44"/>
      <c r="KVB18" s="44"/>
      <c r="KVC18" s="44"/>
      <c r="KVD18" s="44"/>
      <c r="KVE18" s="44"/>
      <c r="KVF18" s="44"/>
      <c r="KVG18" s="44"/>
      <c r="KVH18" s="44"/>
      <c r="KVI18" s="44"/>
      <c r="KVJ18" s="44"/>
      <c r="KVK18" s="44"/>
      <c r="KVL18" s="44"/>
      <c r="KVM18" s="44"/>
      <c r="KVN18" s="44"/>
      <c r="KVO18" s="44"/>
      <c r="KVP18" s="44"/>
      <c r="KVQ18" s="44"/>
      <c r="KVR18" s="44"/>
      <c r="KVS18" s="44"/>
      <c r="KVT18" s="44"/>
      <c r="KVU18" s="44"/>
      <c r="KVV18" s="44"/>
      <c r="KVW18" s="44"/>
      <c r="KVX18" s="44"/>
      <c r="KVY18" s="44"/>
      <c r="KVZ18" s="44"/>
      <c r="KWA18" s="44"/>
      <c r="KWB18" s="44"/>
      <c r="KWC18" s="44"/>
      <c r="KWD18" s="44"/>
      <c r="KWE18" s="44"/>
      <c r="KWF18" s="44"/>
      <c r="KWG18" s="44"/>
      <c r="KWH18" s="44"/>
      <c r="KWI18" s="44"/>
      <c r="KWJ18" s="44"/>
      <c r="KWK18" s="44"/>
      <c r="KWL18" s="44"/>
      <c r="KWM18" s="44"/>
      <c r="KWN18" s="44"/>
      <c r="KWO18" s="44"/>
      <c r="KWP18" s="44"/>
      <c r="KWQ18" s="44"/>
      <c r="KWR18" s="44"/>
      <c r="KWS18" s="44"/>
      <c r="KWT18" s="44"/>
      <c r="KWU18" s="44"/>
      <c r="KWV18" s="44"/>
      <c r="KWW18" s="44"/>
      <c r="KWX18" s="44"/>
      <c r="KWY18" s="44"/>
      <c r="KWZ18" s="44"/>
      <c r="KXA18" s="44"/>
      <c r="KXB18" s="44"/>
      <c r="KXC18" s="44"/>
      <c r="KXD18" s="44"/>
      <c r="KXE18" s="44"/>
      <c r="KXF18" s="44"/>
      <c r="KXG18" s="44"/>
      <c r="KXH18" s="44"/>
      <c r="KXI18" s="44"/>
      <c r="KXJ18" s="44"/>
      <c r="KXK18" s="44"/>
      <c r="KXL18" s="44"/>
      <c r="KXM18" s="44"/>
      <c r="KXN18" s="44"/>
      <c r="KXO18" s="44"/>
      <c r="KXP18" s="44"/>
      <c r="KXQ18" s="44"/>
      <c r="KXR18" s="44"/>
      <c r="KXS18" s="44"/>
      <c r="KXT18" s="44"/>
      <c r="KXU18" s="44"/>
      <c r="KXV18" s="44"/>
      <c r="KXW18" s="44"/>
      <c r="KXX18" s="44"/>
      <c r="KXY18" s="44"/>
      <c r="KXZ18" s="44"/>
      <c r="KYA18" s="44"/>
      <c r="KYB18" s="44"/>
      <c r="KYC18" s="44"/>
      <c r="KYD18" s="44"/>
      <c r="KYE18" s="44"/>
      <c r="KYF18" s="44"/>
      <c r="KYG18" s="44"/>
      <c r="KYH18" s="44"/>
      <c r="KYI18" s="44"/>
      <c r="KYJ18" s="44"/>
      <c r="KYK18" s="44"/>
      <c r="KYL18" s="44"/>
      <c r="KYM18" s="44"/>
      <c r="KYN18" s="44"/>
      <c r="KYO18" s="44"/>
      <c r="KYP18" s="44"/>
      <c r="KYQ18" s="44"/>
      <c r="KYR18" s="44"/>
      <c r="KYS18" s="44"/>
      <c r="KYT18" s="44"/>
      <c r="KYU18" s="44"/>
      <c r="KYV18" s="44"/>
      <c r="KYW18" s="44"/>
      <c r="KYX18" s="44"/>
      <c r="KYY18" s="44"/>
      <c r="KYZ18" s="44"/>
      <c r="KZA18" s="44"/>
      <c r="KZB18" s="44"/>
      <c r="KZC18" s="44"/>
      <c r="KZD18" s="44"/>
      <c r="KZE18" s="44"/>
      <c r="KZF18" s="44"/>
      <c r="KZG18" s="44"/>
      <c r="KZH18" s="44"/>
      <c r="KZI18" s="44"/>
      <c r="KZJ18" s="44"/>
      <c r="KZK18" s="44"/>
      <c r="KZL18" s="44"/>
      <c r="KZM18" s="44"/>
      <c r="KZN18" s="44"/>
      <c r="KZO18" s="44"/>
      <c r="KZP18" s="44"/>
      <c r="KZQ18" s="44"/>
      <c r="KZR18" s="44"/>
      <c r="KZS18" s="44"/>
      <c r="KZT18" s="44"/>
      <c r="KZU18" s="44"/>
      <c r="KZV18" s="44"/>
      <c r="KZW18" s="44"/>
      <c r="KZX18" s="44"/>
      <c r="KZY18" s="44"/>
      <c r="KZZ18" s="44"/>
      <c r="LAA18" s="44"/>
      <c r="LAB18" s="44"/>
      <c r="LAC18" s="44"/>
      <c r="LAD18" s="44"/>
      <c r="LAE18" s="44"/>
      <c r="LAF18" s="44"/>
      <c r="LAG18" s="44"/>
      <c r="LAH18" s="44"/>
      <c r="LAI18" s="44"/>
      <c r="LAJ18" s="44"/>
      <c r="LAK18" s="44"/>
      <c r="LAL18" s="44"/>
      <c r="LAM18" s="44"/>
      <c r="LAN18" s="44"/>
      <c r="LAO18" s="44"/>
      <c r="LAP18" s="44"/>
      <c r="LAQ18" s="44"/>
      <c r="LAR18" s="44"/>
      <c r="LAS18" s="44"/>
      <c r="LAT18" s="44"/>
      <c r="LAU18" s="44"/>
      <c r="LAV18" s="44"/>
      <c r="LAW18" s="44"/>
      <c r="LAX18" s="44"/>
      <c r="LAY18" s="44"/>
      <c r="LAZ18" s="44"/>
      <c r="LBA18" s="44"/>
      <c r="LBB18" s="44"/>
      <c r="LBC18" s="44"/>
      <c r="LBD18" s="44"/>
      <c r="LBE18" s="44"/>
      <c r="LBF18" s="44"/>
      <c r="LBG18" s="44"/>
      <c r="LBH18" s="44"/>
      <c r="LBI18" s="44"/>
      <c r="LBJ18" s="44"/>
      <c r="LBK18" s="44"/>
      <c r="LBL18" s="44"/>
      <c r="LBM18" s="44"/>
      <c r="LBN18" s="44"/>
      <c r="LBO18" s="44"/>
      <c r="LBP18" s="44"/>
      <c r="LBQ18" s="44"/>
      <c r="LBR18" s="44"/>
      <c r="LBS18" s="44"/>
      <c r="LBT18" s="44"/>
      <c r="LBU18" s="44"/>
      <c r="LBV18" s="44"/>
      <c r="LBW18" s="44"/>
      <c r="LBX18" s="44"/>
      <c r="LBY18" s="44"/>
      <c r="LBZ18" s="44"/>
      <c r="LCA18" s="44"/>
      <c r="LCB18" s="44"/>
      <c r="LCC18" s="44"/>
      <c r="LCD18" s="44"/>
      <c r="LCE18" s="44"/>
      <c r="LCF18" s="44"/>
      <c r="LCG18" s="44"/>
      <c r="LCH18" s="44"/>
      <c r="LCI18" s="44"/>
      <c r="LCJ18" s="44"/>
      <c r="LCK18" s="44"/>
      <c r="LCL18" s="44"/>
      <c r="LCM18" s="44"/>
      <c r="LCN18" s="44"/>
      <c r="LCO18" s="44"/>
      <c r="LCP18" s="44"/>
      <c r="LCQ18" s="44"/>
      <c r="LCR18" s="44"/>
      <c r="LCS18" s="44"/>
      <c r="LCT18" s="44"/>
      <c r="LCU18" s="44"/>
      <c r="LCV18" s="44"/>
      <c r="LCW18" s="44"/>
      <c r="LCX18" s="44"/>
      <c r="LCY18" s="44"/>
      <c r="LCZ18" s="44"/>
      <c r="LDA18" s="44"/>
      <c r="LDB18" s="44"/>
      <c r="LDC18" s="44"/>
      <c r="LDD18" s="44"/>
      <c r="LDE18" s="44"/>
      <c r="LDF18" s="44"/>
      <c r="LDG18" s="44"/>
      <c r="LDH18" s="44"/>
      <c r="LDI18" s="44"/>
      <c r="LDJ18" s="44"/>
      <c r="LDK18" s="44"/>
      <c r="LDL18" s="44"/>
      <c r="LDM18" s="44"/>
      <c r="LDN18" s="44"/>
      <c r="LDO18" s="44"/>
      <c r="LDP18" s="44"/>
      <c r="LDQ18" s="44"/>
      <c r="LDR18" s="44"/>
      <c r="LDS18" s="44"/>
      <c r="LDT18" s="44"/>
      <c r="LDU18" s="44"/>
      <c r="LDV18" s="44"/>
      <c r="LDW18" s="44"/>
      <c r="LDX18" s="44"/>
      <c r="LDY18" s="44"/>
      <c r="LDZ18" s="44"/>
      <c r="LEA18" s="44"/>
      <c r="LEB18" s="44"/>
      <c r="LEC18" s="44"/>
      <c r="LED18" s="44"/>
      <c r="LEE18" s="44"/>
      <c r="LEF18" s="44"/>
      <c r="LEG18" s="44"/>
      <c r="LEH18" s="44"/>
      <c r="LEI18" s="44"/>
      <c r="LEJ18" s="44"/>
      <c r="LEK18" s="44"/>
      <c r="LEL18" s="44"/>
      <c r="LEM18" s="44"/>
      <c r="LEN18" s="44"/>
      <c r="LEO18" s="44"/>
      <c r="LEP18" s="44"/>
      <c r="LEQ18" s="44"/>
      <c r="LER18" s="44"/>
      <c r="LES18" s="44"/>
      <c r="LET18" s="44"/>
      <c r="LEU18" s="44"/>
      <c r="LEV18" s="44"/>
      <c r="LEW18" s="44"/>
      <c r="LEX18" s="44"/>
      <c r="LEY18" s="44"/>
      <c r="LEZ18" s="44"/>
      <c r="LFA18" s="44"/>
      <c r="LFB18" s="44"/>
      <c r="LFC18" s="44"/>
      <c r="LFD18" s="44"/>
      <c r="LFE18" s="44"/>
      <c r="LFF18" s="44"/>
      <c r="LFG18" s="44"/>
      <c r="LFH18" s="44"/>
      <c r="LFI18" s="44"/>
      <c r="LFJ18" s="44"/>
      <c r="LFK18" s="44"/>
      <c r="LFL18" s="44"/>
      <c r="LFM18" s="44"/>
      <c r="LFN18" s="44"/>
      <c r="LFO18" s="44"/>
      <c r="LFP18" s="44"/>
      <c r="LFQ18" s="44"/>
      <c r="LFR18" s="44"/>
      <c r="LFS18" s="44"/>
      <c r="LFT18" s="44"/>
      <c r="LFU18" s="44"/>
      <c r="LFV18" s="44"/>
      <c r="LFW18" s="44"/>
      <c r="LFX18" s="44"/>
      <c r="LFY18" s="44"/>
      <c r="LFZ18" s="44"/>
      <c r="LGA18" s="44"/>
      <c r="LGB18" s="44"/>
      <c r="LGC18" s="44"/>
      <c r="LGD18" s="44"/>
      <c r="LGE18" s="44"/>
      <c r="LGF18" s="44"/>
      <c r="LGG18" s="44"/>
      <c r="LGH18" s="44"/>
      <c r="LGI18" s="44"/>
      <c r="LGJ18" s="44"/>
      <c r="LGK18" s="44"/>
      <c r="LGL18" s="44"/>
      <c r="LGM18" s="44"/>
      <c r="LGN18" s="44"/>
      <c r="LGO18" s="44"/>
      <c r="LGP18" s="44"/>
      <c r="LGQ18" s="44"/>
      <c r="LGR18" s="44"/>
      <c r="LGS18" s="44"/>
      <c r="LGT18" s="44"/>
      <c r="LGU18" s="44"/>
      <c r="LGV18" s="44"/>
      <c r="LGW18" s="44"/>
      <c r="LGX18" s="44"/>
      <c r="LGY18" s="44"/>
      <c r="LGZ18" s="44"/>
      <c r="LHA18" s="44"/>
      <c r="LHB18" s="44"/>
      <c r="LHC18" s="44"/>
      <c r="LHD18" s="44"/>
      <c r="LHE18" s="44"/>
      <c r="LHF18" s="44"/>
      <c r="LHG18" s="44"/>
      <c r="LHH18" s="44"/>
      <c r="LHI18" s="44"/>
      <c r="LHJ18" s="44"/>
      <c r="LHK18" s="44"/>
      <c r="LHL18" s="44"/>
      <c r="LHM18" s="44"/>
      <c r="LHN18" s="44"/>
      <c r="LHO18" s="44"/>
      <c r="LHP18" s="44"/>
      <c r="LHQ18" s="44"/>
      <c r="LHR18" s="44"/>
      <c r="LHS18" s="44"/>
      <c r="LHT18" s="44"/>
      <c r="LHU18" s="44"/>
      <c r="LHV18" s="44"/>
      <c r="LHW18" s="44"/>
      <c r="LHX18" s="44"/>
      <c r="LHY18" s="44"/>
      <c r="LHZ18" s="44"/>
      <c r="LIA18" s="44"/>
      <c r="LIB18" s="44"/>
      <c r="LIC18" s="44"/>
      <c r="LID18" s="44"/>
      <c r="LIE18" s="44"/>
      <c r="LIF18" s="44"/>
      <c r="LIG18" s="44"/>
      <c r="LIH18" s="44"/>
      <c r="LII18" s="44"/>
      <c r="LIJ18" s="44"/>
      <c r="LIK18" s="44"/>
      <c r="LIL18" s="44"/>
      <c r="LIM18" s="44"/>
      <c r="LIN18" s="44"/>
      <c r="LIO18" s="44"/>
      <c r="LIP18" s="44"/>
      <c r="LIQ18" s="44"/>
      <c r="LIR18" s="44"/>
      <c r="LIS18" s="44"/>
      <c r="LIT18" s="44"/>
      <c r="LIU18" s="44"/>
      <c r="LIV18" s="44"/>
      <c r="LIW18" s="44"/>
      <c r="LIX18" s="44"/>
      <c r="LIY18" s="44"/>
      <c r="LIZ18" s="44"/>
      <c r="LJA18" s="44"/>
      <c r="LJB18" s="44"/>
      <c r="LJC18" s="44"/>
      <c r="LJD18" s="44"/>
      <c r="LJE18" s="44"/>
      <c r="LJF18" s="44"/>
      <c r="LJG18" s="44"/>
      <c r="LJH18" s="44"/>
      <c r="LJI18" s="44"/>
      <c r="LJJ18" s="44"/>
      <c r="LJK18" s="44"/>
      <c r="LJL18" s="44"/>
      <c r="LJM18" s="44"/>
      <c r="LJN18" s="44"/>
      <c r="LJO18" s="44"/>
      <c r="LJP18" s="44"/>
      <c r="LJQ18" s="44"/>
      <c r="LJR18" s="44"/>
      <c r="LJS18" s="44"/>
      <c r="LJT18" s="44"/>
      <c r="LJU18" s="44"/>
      <c r="LJV18" s="44"/>
      <c r="LJW18" s="44"/>
      <c r="LJX18" s="44"/>
      <c r="LJY18" s="44"/>
      <c r="LJZ18" s="44"/>
      <c r="LKA18" s="44"/>
      <c r="LKB18" s="44"/>
      <c r="LKC18" s="44"/>
      <c r="LKD18" s="44"/>
      <c r="LKE18" s="44"/>
      <c r="LKF18" s="44"/>
      <c r="LKG18" s="44"/>
      <c r="LKH18" s="44"/>
      <c r="LKI18" s="44"/>
      <c r="LKJ18" s="44"/>
      <c r="LKK18" s="44"/>
      <c r="LKL18" s="44"/>
      <c r="LKM18" s="44"/>
      <c r="LKN18" s="44"/>
      <c r="LKO18" s="44"/>
      <c r="LKP18" s="44"/>
      <c r="LKQ18" s="44"/>
      <c r="LKR18" s="44"/>
      <c r="LKS18" s="44"/>
      <c r="LKT18" s="44"/>
      <c r="LKU18" s="44"/>
      <c r="LKV18" s="44"/>
      <c r="LKW18" s="44"/>
      <c r="LKX18" s="44"/>
      <c r="LKY18" s="44"/>
      <c r="LKZ18" s="44"/>
      <c r="LLA18" s="44"/>
      <c r="LLB18" s="44"/>
      <c r="LLC18" s="44"/>
      <c r="LLD18" s="44"/>
      <c r="LLE18" s="44"/>
      <c r="LLF18" s="44"/>
      <c r="LLG18" s="44"/>
      <c r="LLH18" s="44"/>
      <c r="LLI18" s="44"/>
      <c r="LLJ18" s="44"/>
      <c r="LLK18" s="44"/>
      <c r="LLL18" s="44"/>
      <c r="LLM18" s="44"/>
      <c r="LLN18" s="44"/>
      <c r="LLO18" s="44"/>
      <c r="LLP18" s="44"/>
      <c r="LLQ18" s="44"/>
      <c r="LLR18" s="44"/>
      <c r="LLS18" s="44"/>
      <c r="LLT18" s="44"/>
      <c r="LLU18" s="44"/>
      <c r="LLV18" s="44"/>
      <c r="LLW18" s="44"/>
      <c r="LLX18" s="44"/>
      <c r="LLY18" s="44"/>
      <c r="LLZ18" s="44"/>
      <c r="LMA18" s="44"/>
      <c r="LMB18" s="44"/>
      <c r="LMC18" s="44"/>
      <c r="LMD18" s="44"/>
      <c r="LME18" s="44"/>
      <c r="LMF18" s="44"/>
      <c r="LMG18" s="44"/>
      <c r="LMH18" s="44"/>
      <c r="LMI18" s="44"/>
      <c r="LMJ18" s="44"/>
      <c r="LMK18" s="44"/>
      <c r="LML18" s="44"/>
      <c r="LMM18" s="44"/>
      <c r="LMN18" s="44"/>
      <c r="LMO18" s="44"/>
      <c r="LMP18" s="44"/>
      <c r="LMQ18" s="44"/>
      <c r="LMR18" s="44"/>
      <c r="LMS18" s="44"/>
      <c r="LMT18" s="44"/>
      <c r="LMU18" s="44"/>
      <c r="LMV18" s="44"/>
      <c r="LMW18" s="44"/>
      <c r="LMX18" s="44"/>
      <c r="LMY18" s="44"/>
      <c r="LMZ18" s="44"/>
      <c r="LNA18" s="44"/>
      <c r="LNB18" s="44"/>
      <c r="LNC18" s="44"/>
      <c r="LND18" s="44"/>
      <c r="LNE18" s="44"/>
      <c r="LNF18" s="44"/>
      <c r="LNG18" s="44"/>
      <c r="LNH18" s="44"/>
      <c r="LNI18" s="44"/>
      <c r="LNJ18" s="44"/>
      <c r="LNK18" s="44"/>
      <c r="LNL18" s="44"/>
      <c r="LNM18" s="44"/>
      <c r="LNN18" s="44"/>
      <c r="LNO18" s="44"/>
      <c r="LNP18" s="44"/>
      <c r="LNQ18" s="44"/>
      <c r="LNR18" s="44"/>
      <c r="LNS18" s="44"/>
      <c r="LNT18" s="44"/>
      <c r="LNU18" s="44"/>
      <c r="LNV18" s="44"/>
      <c r="LNW18" s="44"/>
      <c r="LNX18" s="44"/>
      <c r="LNY18" s="44"/>
      <c r="LNZ18" s="44"/>
      <c r="LOA18" s="44"/>
      <c r="LOB18" s="44"/>
      <c r="LOC18" s="44"/>
      <c r="LOD18" s="44"/>
      <c r="LOE18" s="44"/>
      <c r="LOF18" s="44"/>
      <c r="LOG18" s="44"/>
      <c r="LOH18" s="44"/>
      <c r="LOI18" s="44"/>
      <c r="LOJ18" s="44"/>
      <c r="LOK18" s="44"/>
      <c r="LOL18" s="44"/>
      <c r="LOM18" s="44"/>
      <c r="LON18" s="44"/>
      <c r="LOO18" s="44"/>
      <c r="LOP18" s="44"/>
      <c r="LOQ18" s="44"/>
      <c r="LOR18" s="44"/>
      <c r="LOS18" s="44"/>
      <c r="LOT18" s="44"/>
      <c r="LOU18" s="44"/>
      <c r="LOV18" s="44"/>
      <c r="LOW18" s="44"/>
      <c r="LOX18" s="44"/>
      <c r="LOY18" s="44"/>
      <c r="LOZ18" s="44"/>
      <c r="LPA18" s="44"/>
      <c r="LPB18" s="44"/>
      <c r="LPC18" s="44"/>
      <c r="LPD18" s="44"/>
      <c r="LPE18" s="44"/>
      <c r="LPF18" s="44"/>
      <c r="LPG18" s="44"/>
      <c r="LPH18" s="44"/>
      <c r="LPI18" s="44"/>
      <c r="LPJ18" s="44"/>
      <c r="LPK18" s="44"/>
      <c r="LPL18" s="44"/>
      <c r="LPM18" s="44"/>
      <c r="LPN18" s="44"/>
      <c r="LPO18" s="44"/>
      <c r="LPP18" s="44"/>
      <c r="LPQ18" s="44"/>
      <c r="LPR18" s="44"/>
      <c r="LPS18" s="44"/>
      <c r="LPT18" s="44"/>
      <c r="LPU18" s="44"/>
      <c r="LPV18" s="44"/>
      <c r="LPW18" s="44"/>
      <c r="LPX18" s="44"/>
      <c r="LPY18" s="44"/>
      <c r="LPZ18" s="44"/>
      <c r="LQA18" s="44"/>
      <c r="LQB18" s="44"/>
      <c r="LQC18" s="44"/>
      <c r="LQD18" s="44"/>
      <c r="LQE18" s="44"/>
      <c r="LQF18" s="44"/>
      <c r="LQG18" s="44"/>
      <c r="LQH18" s="44"/>
      <c r="LQI18" s="44"/>
      <c r="LQJ18" s="44"/>
      <c r="LQK18" s="44"/>
      <c r="LQL18" s="44"/>
      <c r="LQM18" s="44"/>
      <c r="LQN18" s="44"/>
      <c r="LQO18" s="44"/>
      <c r="LQP18" s="44"/>
      <c r="LQQ18" s="44"/>
      <c r="LQR18" s="44"/>
      <c r="LQS18" s="44"/>
      <c r="LQT18" s="44"/>
      <c r="LQU18" s="44"/>
      <c r="LQV18" s="44"/>
      <c r="LQW18" s="44"/>
      <c r="LQX18" s="44"/>
      <c r="LQY18" s="44"/>
      <c r="LQZ18" s="44"/>
      <c r="LRA18" s="44"/>
      <c r="LRB18" s="44"/>
      <c r="LRC18" s="44"/>
      <c r="LRD18" s="44"/>
      <c r="LRE18" s="44"/>
      <c r="LRF18" s="44"/>
      <c r="LRG18" s="44"/>
      <c r="LRH18" s="44"/>
      <c r="LRI18" s="44"/>
      <c r="LRJ18" s="44"/>
      <c r="LRK18" s="44"/>
      <c r="LRL18" s="44"/>
      <c r="LRM18" s="44"/>
      <c r="LRN18" s="44"/>
      <c r="LRO18" s="44"/>
      <c r="LRP18" s="44"/>
      <c r="LRQ18" s="44"/>
      <c r="LRR18" s="44"/>
      <c r="LRS18" s="44"/>
      <c r="LRT18" s="44"/>
      <c r="LRU18" s="44"/>
      <c r="LRV18" s="44"/>
      <c r="LRW18" s="44"/>
      <c r="LRX18" s="44"/>
      <c r="LRY18" s="44"/>
      <c r="LRZ18" s="44"/>
      <c r="LSA18" s="44"/>
      <c r="LSB18" s="44"/>
      <c r="LSC18" s="44"/>
      <c r="LSD18" s="44"/>
      <c r="LSE18" s="44"/>
      <c r="LSF18" s="44"/>
      <c r="LSG18" s="44"/>
      <c r="LSH18" s="44"/>
      <c r="LSI18" s="44"/>
      <c r="LSJ18" s="44"/>
      <c r="LSK18" s="44"/>
      <c r="LSL18" s="44"/>
      <c r="LSM18" s="44"/>
      <c r="LSN18" s="44"/>
      <c r="LSO18" s="44"/>
      <c r="LSP18" s="44"/>
      <c r="LSQ18" s="44"/>
      <c r="LSR18" s="44"/>
      <c r="LSS18" s="44"/>
      <c r="LST18" s="44"/>
      <c r="LSU18" s="44"/>
      <c r="LSV18" s="44"/>
      <c r="LSW18" s="44"/>
      <c r="LSX18" s="44"/>
      <c r="LSY18" s="44"/>
      <c r="LSZ18" s="44"/>
      <c r="LTA18" s="44"/>
      <c r="LTB18" s="44"/>
      <c r="LTC18" s="44"/>
      <c r="LTD18" s="44"/>
      <c r="LTE18" s="44"/>
      <c r="LTF18" s="44"/>
      <c r="LTG18" s="44"/>
      <c r="LTH18" s="44"/>
      <c r="LTI18" s="44"/>
      <c r="LTJ18" s="44"/>
      <c r="LTK18" s="44"/>
      <c r="LTL18" s="44"/>
      <c r="LTM18" s="44"/>
      <c r="LTN18" s="44"/>
      <c r="LTO18" s="44"/>
      <c r="LTP18" s="44"/>
      <c r="LTQ18" s="44"/>
      <c r="LTR18" s="44"/>
      <c r="LTS18" s="44"/>
      <c r="LTT18" s="44"/>
      <c r="LTU18" s="44"/>
      <c r="LTV18" s="44"/>
      <c r="LTW18" s="44"/>
      <c r="LTX18" s="44"/>
      <c r="LTY18" s="44"/>
      <c r="LTZ18" s="44"/>
      <c r="LUA18" s="44"/>
      <c r="LUB18" s="44"/>
      <c r="LUC18" s="44"/>
      <c r="LUD18" s="44"/>
      <c r="LUE18" s="44"/>
      <c r="LUF18" s="44"/>
      <c r="LUG18" s="44"/>
      <c r="LUH18" s="44"/>
      <c r="LUI18" s="44"/>
      <c r="LUJ18" s="44"/>
      <c r="LUK18" s="44"/>
      <c r="LUL18" s="44"/>
      <c r="LUM18" s="44"/>
      <c r="LUN18" s="44"/>
      <c r="LUO18" s="44"/>
      <c r="LUP18" s="44"/>
      <c r="LUQ18" s="44"/>
      <c r="LUR18" s="44"/>
      <c r="LUS18" s="44"/>
      <c r="LUT18" s="44"/>
      <c r="LUU18" s="44"/>
      <c r="LUV18" s="44"/>
      <c r="LUW18" s="44"/>
      <c r="LUX18" s="44"/>
      <c r="LUY18" s="44"/>
      <c r="LUZ18" s="44"/>
      <c r="LVA18" s="44"/>
      <c r="LVB18" s="44"/>
      <c r="LVC18" s="44"/>
      <c r="LVD18" s="44"/>
      <c r="LVE18" s="44"/>
      <c r="LVF18" s="44"/>
      <c r="LVG18" s="44"/>
      <c r="LVH18" s="44"/>
      <c r="LVI18" s="44"/>
      <c r="LVJ18" s="44"/>
      <c r="LVK18" s="44"/>
      <c r="LVL18" s="44"/>
      <c r="LVM18" s="44"/>
      <c r="LVN18" s="44"/>
      <c r="LVO18" s="44"/>
      <c r="LVP18" s="44"/>
      <c r="LVQ18" s="44"/>
      <c r="LVR18" s="44"/>
      <c r="LVS18" s="44"/>
      <c r="LVT18" s="44"/>
      <c r="LVU18" s="44"/>
      <c r="LVV18" s="44"/>
      <c r="LVW18" s="44"/>
      <c r="LVX18" s="44"/>
      <c r="LVY18" s="44"/>
      <c r="LVZ18" s="44"/>
      <c r="LWA18" s="44"/>
      <c r="LWB18" s="44"/>
      <c r="LWC18" s="44"/>
      <c r="LWD18" s="44"/>
      <c r="LWE18" s="44"/>
      <c r="LWF18" s="44"/>
      <c r="LWG18" s="44"/>
      <c r="LWH18" s="44"/>
      <c r="LWI18" s="44"/>
      <c r="LWJ18" s="44"/>
      <c r="LWK18" s="44"/>
      <c r="LWL18" s="44"/>
      <c r="LWM18" s="44"/>
      <c r="LWN18" s="44"/>
      <c r="LWO18" s="44"/>
      <c r="LWP18" s="44"/>
      <c r="LWQ18" s="44"/>
      <c r="LWR18" s="44"/>
      <c r="LWS18" s="44"/>
      <c r="LWT18" s="44"/>
      <c r="LWU18" s="44"/>
      <c r="LWV18" s="44"/>
      <c r="LWW18" s="44"/>
      <c r="LWX18" s="44"/>
      <c r="LWY18" s="44"/>
      <c r="LWZ18" s="44"/>
      <c r="LXA18" s="44"/>
      <c r="LXB18" s="44"/>
      <c r="LXC18" s="44"/>
      <c r="LXD18" s="44"/>
      <c r="LXE18" s="44"/>
      <c r="LXF18" s="44"/>
      <c r="LXG18" s="44"/>
      <c r="LXH18" s="44"/>
      <c r="LXI18" s="44"/>
      <c r="LXJ18" s="44"/>
      <c r="LXK18" s="44"/>
      <c r="LXL18" s="44"/>
      <c r="LXM18" s="44"/>
      <c r="LXN18" s="44"/>
      <c r="LXO18" s="44"/>
      <c r="LXP18" s="44"/>
      <c r="LXQ18" s="44"/>
      <c r="LXR18" s="44"/>
      <c r="LXS18" s="44"/>
      <c r="LXT18" s="44"/>
      <c r="LXU18" s="44"/>
      <c r="LXV18" s="44"/>
      <c r="LXW18" s="44"/>
      <c r="LXX18" s="44"/>
      <c r="LXY18" s="44"/>
      <c r="LXZ18" s="44"/>
      <c r="LYA18" s="44"/>
      <c r="LYB18" s="44"/>
      <c r="LYC18" s="44"/>
      <c r="LYD18" s="44"/>
      <c r="LYE18" s="44"/>
      <c r="LYF18" s="44"/>
      <c r="LYG18" s="44"/>
      <c r="LYH18" s="44"/>
      <c r="LYI18" s="44"/>
      <c r="LYJ18" s="44"/>
      <c r="LYK18" s="44"/>
      <c r="LYL18" s="44"/>
      <c r="LYM18" s="44"/>
      <c r="LYN18" s="44"/>
      <c r="LYO18" s="44"/>
      <c r="LYP18" s="44"/>
      <c r="LYQ18" s="44"/>
      <c r="LYR18" s="44"/>
      <c r="LYS18" s="44"/>
      <c r="LYT18" s="44"/>
      <c r="LYU18" s="44"/>
      <c r="LYV18" s="44"/>
      <c r="LYW18" s="44"/>
      <c r="LYX18" s="44"/>
      <c r="LYY18" s="44"/>
      <c r="LYZ18" s="44"/>
      <c r="LZA18" s="44"/>
      <c r="LZB18" s="44"/>
      <c r="LZC18" s="44"/>
      <c r="LZD18" s="44"/>
      <c r="LZE18" s="44"/>
      <c r="LZF18" s="44"/>
      <c r="LZG18" s="44"/>
      <c r="LZH18" s="44"/>
      <c r="LZI18" s="44"/>
      <c r="LZJ18" s="44"/>
      <c r="LZK18" s="44"/>
      <c r="LZL18" s="44"/>
      <c r="LZM18" s="44"/>
      <c r="LZN18" s="44"/>
      <c r="LZO18" s="44"/>
      <c r="LZP18" s="44"/>
      <c r="LZQ18" s="44"/>
      <c r="LZR18" s="44"/>
      <c r="LZS18" s="44"/>
      <c r="LZT18" s="44"/>
      <c r="LZU18" s="44"/>
      <c r="LZV18" s="44"/>
      <c r="LZW18" s="44"/>
      <c r="LZX18" s="44"/>
      <c r="LZY18" s="44"/>
      <c r="LZZ18" s="44"/>
      <c r="MAA18" s="44"/>
      <c r="MAB18" s="44"/>
      <c r="MAC18" s="44"/>
      <c r="MAD18" s="44"/>
      <c r="MAE18" s="44"/>
      <c r="MAF18" s="44"/>
      <c r="MAG18" s="44"/>
      <c r="MAH18" s="44"/>
      <c r="MAI18" s="44"/>
      <c r="MAJ18" s="44"/>
      <c r="MAK18" s="44"/>
      <c r="MAL18" s="44"/>
      <c r="MAM18" s="44"/>
      <c r="MAN18" s="44"/>
      <c r="MAO18" s="44"/>
      <c r="MAP18" s="44"/>
      <c r="MAQ18" s="44"/>
      <c r="MAR18" s="44"/>
      <c r="MAS18" s="44"/>
      <c r="MAT18" s="44"/>
      <c r="MAU18" s="44"/>
      <c r="MAV18" s="44"/>
      <c r="MAW18" s="44"/>
      <c r="MAX18" s="44"/>
      <c r="MAY18" s="44"/>
      <c r="MAZ18" s="44"/>
      <c r="MBA18" s="44"/>
      <c r="MBB18" s="44"/>
      <c r="MBC18" s="44"/>
      <c r="MBD18" s="44"/>
      <c r="MBE18" s="44"/>
      <c r="MBF18" s="44"/>
      <c r="MBG18" s="44"/>
      <c r="MBH18" s="44"/>
      <c r="MBI18" s="44"/>
      <c r="MBJ18" s="44"/>
      <c r="MBK18" s="44"/>
      <c r="MBL18" s="44"/>
      <c r="MBM18" s="44"/>
      <c r="MBN18" s="44"/>
      <c r="MBO18" s="44"/>
      <c r="MBP18" s="44"/>
      <c r="MBQ18" s="44"/>
      <c r="MBR18" s="44"/>
      <c r="MBS18" s="44"/>
      <c r="MBT18" s="44"/>
      <c r="MBU18" s="44"/>
      <c r="MBV18" s="44"/>
      <c r="MBW18" s="44"/>
      <c r="MBX18" s="44"/>
      <c r="MBY18" s="44"/>
      <c r="MBZ18" s="44"/>
      <c r="MCA18" s="44"/>
      <c r="MCB18" s="44"/>
      <c r="MCC18" s="44"/>
      <c r="MCD18" s="44"/>
      <c r="MCE18" s="44"/>
      <c r="MCF18" s="44"/>
      <c r="MCG18" s="44"/>
      <c r="MCH18" s="44"/>
      <c r="MCI18" s="44"/>
      <c r="MCJ18" s="44"/>
      <c r="MCK18" s="44"/>
      <c r="MCL18" s="44"/>
      <c r="MCM18" s="44"/>
      <c r="MCN18" s="44"/>
      <c r="MCO18" s="44"/>
      <c r="MCP18" s="44"/>
      <c r="MCQ18" s="44"/>
      <c r="MCR18" s="44"/>
      <c r="MCS18" s="44"/>
      <c r="MCT18" s="44"/>
      <c r="MCU18" s="44"/>
      <c r="MCV18" s="44"/>
      <c r="MCW18" s="44"/>
      <c r="MCX18" s="44"/>
      <c r="MCY18" s="44"/>
      <c r="MCZ18" s="44"/>
      <c r="MDA18" s="44"/>
      <c r="MDB18" s="44"/>
      <c r="MDC18" s="44"/>
      <c r="MDD18" s="44"/>
      <c r="MDE18" s="44"/>
      <c r="MDF18" s="44"/>
      <c r="MDG18" s="44"/>
      <c r="MDH18" s="44"/>
      <c r="MDI18" s="44"/>
      <c r="MDJ18" s="44"/>
      <c r="MDK18" s="44"/>
      <c r="MDL18" s="44"/>
      <c r="MDM18" s="44"/>
      <c r="MDN18" s="44"/>
      <c r="MDO18" s="44"/>
      <c r="MDP18" s="44"/>
      <c r="MDQ18" s="44"/>
      <c r="MDR18" s="44"/>
      <c r="MDS18" s="44"/>
      <c r="MDT18" s="44"/>
      <c r="MDU18" s="44"/>
      <c r="MDV18" s="44"/>
      <c r="MDW18" s="44"/>
      <c r="MDX18" s="44"/>
      <c r="MDY18" s="44"/>
      <c r="MDZ18" s="44"/>
      <c r="MEA18" s="44"/>
      <c r="MEB18" s="44"/>
      <c r="MEC18" s="44"/>
      <c r="MED18" s="44"/>
      <c r="MEE18" s="44"/>
      <c r="MEF18" s="44"/>
      <c r="MEG18" s="44"/>
      <c r="MEH18" s="44"/>
      <c r="MEI18" s="44"/>
      <c r="MEJ18" s="44"/>
      <c r="MEK18" s="44"/>
      <c r="MEL18" s="44"/>
      <c r="MEM18" s="44"/>
      <c r="MEN18" s="44"/>
      <c r="MEO18" s="44"/>
      <c r="MEP18" s="44"/>
      <c r="MEQ18" s="44"/>
      <c r="MER18" s="44"/>
      <c r="MES18" s="44"/>
      <c r="MET18" s="44"/>
      <c r="MEU18" s="44"/>
      <c r="MEV18" s="44"/>
      <c r="MEW18" s="44"/>
      <c r="MEX18" s="44"/>
      <c r="MEY18" s="44"/>
      <c r="MEZ18" s="44"/>
      <c r="MFA18" s="44"/>
      <c r="MFB18" s="44"/>
      <c r="MFC18" s="44"/>
      <c r="MFD18" s="44"/>
      <c r="MFE18" s="44"/>
      <c r="MFF18" s="44"/>
      <c r="MFG18" s="44"/>
      <c r="MFH18" s="44"/>
      <c r="MFI18" s="44"/>
      <c r="MFJ18" s="44"/>
      <c r="MFK18" s="44"/>
      <c r="MFL18" s="44"/>
      <c r="MFM18" s="44"/>
      <c r="MFN18" s="44"/>
      <c r="MFO18" s="44"/>
      <c r="MFP18" s="44"/>
      <c r="MFQ18" s="44"/>
      <c r="MFR18" s="44"/>
      <c r="MFS18" s="44"/>
      <c r="MFT18" s="44"/>
      <c r="MFU18" s="44"/>
      <c r="MFV18" s="44"/>
      <c r="MFW18" s="44"/>
      <c r="MFX18" s="44"/>
      <c r="MFY18" s="44"/>
      <c r="MFZ18" s="44"/>
      <c r="MGA18" s="44"/>
      <c r="MGB18" s="44"/>
      <c r="MGC18" s="44"/>
      <c r="MGD18" s="44"/>
      <c r="MGE18" s="44"/>
      <c r="MGF18" s="44"/>
      <c r="MGG18" s="44"/>
      <c r="MGH18" s="44"/>
      <c r="MGI18" s="44"/>
      <c r="MGJ18" s="44"/>
      <c r="MGK18" s="44"/>
      <c r="MGL18" s="44"/>
      <c r="MGM18" s="44"/>
      <c r="MGN18" s="44"/>
      <c r="MGO18" s="44"/>
      <c r="MGP18" s="44"/>
      <c r="MGQ18" s="44"/>
      <c r="MGR18" s="44"/>
      <c r="MGS18" s="44"/>
      <c r="MGT18" s="44"/>
      <c r="MGU18" s="44"/>
      <c r="MGV18" s="44"/>
      <c r="MGW18" s="44"/>
      <c r="MGX18" s="44"/>
      <c r="MGY18" s="44"/>
      <c r="MGZ18" s="44"/>
      <c r="MHA18" s="44"/>
      <c r="MHB18" s="44"/>
      <c r="MHC18" s="44"/>
      <c r="MHD18" s="44"/>
      <c r="MHE18" s="44"/>
      <c r="MHF18" s="44"/>
      <c r="MHG18" s="44"/>
      <c r="MHH18" s="44"/>
      <c r="MHI18" s="44"/>
      <c r="MHJ18" s="44"/>
      <c r="MHK18" s="44"/>
      <c r="MHL18" s="44"/>
      <c r="MHM18" s="44"/>
      <c r="MHN18" s="44"/>
      <c r="MHO18" s="44"/>
      <c r="MHP18" s="44"/>
      <c r="MHQ18" s="44"/>
      <c r="MHR18" s="44"/>
      <c r="MHS18" s="44"/>
      <c r="MHT18" s="44"/>
      <c r="MHU18" s="44"/>
      <c r="MHV18" s="44"/>
      <c r="MHW18" s="44"/>
      <c r="MHX18" s="44"/>
      <c r="MHY18" s="44"/>
      <c r="MHZ18" s="44"/>
      <c r="MIA18" s="44"/>
      <c r="MIB18" s="44"/>
      <c r="MIC18" s="44"/>
      <c r="MID18" s="44"/>
      <c r="MIE18" s="44"/>
      <c r="MIF18" s="44"/>
      <c r="MIG18" s="44"/>
      <c r="MIH18" s="44"/>
      <c r="MII18" s="44"/>
      <c r="MIJ18" s="44"/>
      <c r="MIK18" s="44"/>
      <c r="MIL18" s="44"/>
      <c r="MIM18" s="44"/>
      <c r="MIN18" s="44"/>
      <c r="MIO18" s="44"/>
      <c r="MIP18" s="44"/>
      <c r="MIQ18" s="44"/>
      <c r="MIR18" s="44"/>
      <c r="MIS18" s="44"/>
      <c r="MIT18" s="44"/>
      <c r="MIU18" s="44"/>
      <c r="MIV18" s="44"/>
      <c r="MIW18" s="44"/>
      <c r="MIX18" s="44"/>
      <c r="MIY18" s="44"/>
      <c r="MIZ18" s="44"/>
      <c r="MJA18" s="44"/>
      <c r="MJB18" s="44"/>
      <c r="MJC18" s="44"/>
      <c r="MJD18" s="44"/>
      <c r="MJE18" s="44"/>
      <c r="MJF18" s="44"/>
      <c r="MJG18" s="44"/>
      <c r="MJH18" s="44"/>
      <c r="MJI18" s="44"/>
      <c r="MJJ18" s="44"/>
      <c r="MJK18" s="44"/>
      <c r="MJL18" s="44"/>
      <c r="MJM18" s="44"/>
      <c r="MJN18" s="44"/>
      <c r="MJO18" s="44"/>
      <c r="MJP18" s="44"/>
      <c r="MJQ18" s="44"/>
      <c r="MJR18" s="44"/>
      <c r="MJS18" s="44"/>
      <c r="MJT18" s="44"/>
      <c r="MJU18" s="44"/>
      <c r="MJV18" s="44"/>
      <c r="MJW18" s="44"/>
      <c r="MJX18" s="44"/>
      <c r="MJY18" s="44"/>
      <c r="MJZ18" s="44"/>
      <c r="MKA18" s="44"/>
      <c r="MKB18" s="44"/>
      <c r="MKC18" s="44"/>
      <c r="MKD18" s="44"/>
      <c r="MKE18" s="44"/>
      <c r="MKF18" s="44"/>
      <c r="MKG18" s="44"/>
      <c r="MKH18" s="44"/>
      <c r="MKI18" s="44"/>
      <c r="MKJ18" s="44"/>
      <c r="MKK18" s="44"/>
      <c r="MKL18" s="44"/>
      <c r="MKM18" s="44"/>
      <c r="MKN18" s="44"/>
      <c r="MKO18" s="44"/>
      <c r="MKP18" s="44"/>
      <c r="MKQ18" s="44"/>
      <c r="MKR18" s="44"/>
      <c r="MKS18" s="44"/>
      <c r="MKT18" s="44"/>
      <c r="MKU18" s="44"/>
      <c r="MKV18" s="44"/>
      <c r="MKW18" s="44"/>
      <c r="MKX18" s="44"/>
      <c r="MKY18" s="44"/>
      <c r="MKZ18" s="44"/>
      <c r="MLA18" s="44"/>
      <c r="MLB18" s="44"/>
      <c r="MLC18" s="44"/>
      <c r="MLD18" s="44"/>
      <c r="MLE18" s="44"/>
      <c r="MLF18" s="44"/>
      <c r="MLG18" s="44"/>
      <c r="MLH18" s="44"/>
      <c r="MLI18" s="44"/>
      <c r="MLJ18" s="44"/>
      <c r="MLK18" s="44"/>
      <c r="MLL18" s="44"/>
      <c r="MLM18" s="44"/>
      <c r="MLN18" s="44"/>
      <c r="MLO18" s="44"/>
      <c r="MLP18" s="44"/>
      <c r="MLQ18" s="44"/>
      <c r="MLR18" s="44"/>
      <c r="MLS18" s="44"/>
      <c r="MLT18" s="44"/>
      <c r="MLU18" s="44"/>
      <c r="MLV18" s="44"/>
      <c r="MLW18" s="44"/>
      <c r="MLX18" s="44"/>
      <c r="MLY18" s="44"/>
      <c r="MLZ18" s="44"/>
      <c r="MMA18" s="44"/>
      <c r="MMB18" s="44"/>
      <c r="MMC18" s="44"/>
      <c r="MMD18" s="44"/>
      <c r="MME18" s="44"/>
      <c r="MMF18" s="44"/>
      <c r="MMG18" s="44"/>
      <c r="MMH18" s="44"/>
      <c r="MMI18" s="44"/>
      <c r="MMJ18" s="44"/>
      <c r="MMK18" s="44"/>
      <c r="MML18" s="44"/>
      <c r="MMM18" s="44"/>
      <c r="MMN18" s="44"/>
      <c r="MMO18" s="44"/>
      <c r="MMP18" s="44"/>
      <c r="MMQ18" s="44"/>
      <c r="MMR18" s="44"/>
      <c r="MMS18" s="44"/>
      <c r="MMT18" s="44"/>
      <c r="MMU18" s="44"/>
      <c r="MMV18" s="44"/>
      <c r="MMW18" s="44"/>
      <c r="MMX18" s="44"/>
      <c r="MMY18" s="44"/>
      <c r="MMZ18" s="44"/>
      <c r="MNA18" s="44"/>
      <c r="MNB18" s="44"/>
      <c r="MNC18" s="44"/>
      <c r="MND18" s="44"/>
      <c r="MNE18" s="44"/>
      <c r="MNF18" s="44"/>
      <c r="MNG18" s="44"/>
      <c r="MNH18" s="44"/>
      <c r="MNI18" s="44"/>
      <c r="MNJ18" s="44"/>
      <c r="MNK18" s="44"/>
      <c r="MNL18" s="44"/>
      <c r="MNM18" s="44"/>
      <c r="MNN18" s="44"/>
      <c r="MNO18" s="44"/>
      <c r="MNP18" s="44"/>
      <c r="MNQ18" s="44"/>
      <c r="MNR18" s="44"/>
      <c r="MNS18" s="44"/>
      <c r="MNT18" s="44"/>
      <c r="MNU18" s="44"/>
      <c r="MNV18" s="44"/>
      <c r="MNW18" s="44"/>
      <c r="MNX18" s="44"/>
      <c r="MNY18" s="44"/>
      <c r="MNZ18" s="44"/>
      <c r="MOA18" s="44"/>
      <c r="MOB18" s="44"/>
      <c r="MOC18" s="44"/>
      <c r="MOD18" s="44"/>
      <c r="MOE18" s="44"/>
      <c r="MOF18" s="44"/>
      <c r="MOG18" s="44"/>
      <c r="MOH18" s="44"/>
      <c r="MOI18" s="44"/>
      <c r="MOJ18" s="44"/>
      <c r="MOK18" s="44"/>
      <c r="MOL18" s="44"/>
      <c r="MOM18" s="44"/>
      <c r="MON18" s="44"/>
      <c r="MOO18" s="44"/>
      <c r="MOP18" s="44"/>
      <c r="MOQ18" s="44"/>
      <c r="MOR18" s="44"/>
      <c r="MOS18" s="44"/>
      <c r="MOT18" s="44"/>
      <c r="MOU18" s="44"/>
      <c r="MOV18" s="44"/>
      <c r="MOW18" s="44"/>
      <c r="MOX18" s="44"/>
      <c r="MOY18" s="44"/>
      <c r="MOZ18" s="44"/>
      <c r="MPA18" s="44"/>
      <c r="MPB18" s="44"/>
      <c r="MPC18" s="44"/>
      <c r="MPD18" s="44"/>
      <c r="MPE18" s="44"/>
      <c r="MPF18" s="44"/>
      <c r="MPG18" s="44"/>
      <c r="MPH18" s="44"/>
      <c r="MPI18" s="44"/>
      <c r="MPJ18" s="44"/>
      <c r="MPK18" s="44"/>
      <c r="MPL18" s="44"/>
      <c r="MPM18" s="44"/>
      <c r="MPN18" s="44"/>
      <c r="MPO18" s="44"/>
      <c r="MPP18" s="44"/>
      <c r="MPQ18" s="44"/>
      <c r="MPR18" s="44"/>
      <c r="MPS18" s="44"/>
      <c r="MPT18" s="44"/>
      <c r="MPU18" s="44"/>
      <c r="MPV18" s="44"/>
      <c r="MPW18" s="44"/>
      <c r="MPX18" s="44"/>
      <c r="MPY18" s="44"/>
      <c r="MPZ18" s="44"/>
      <c r="MQA18" s="44"/>
      <c r="MQB18" s="44"/>
      <c r="MQC18" s="44"/>
      <c r="MQD18" s="44"/>
      <c r="MQE18" s="44"/>
      <c r="MQF18" s="44"/>
      <c r="MQG18" s="44"/>
      <c r="MQH18" s="44"/>
      <c r="MQI18" s="44"/>
      <c r="MQJ18" s="44"/>
      <c r="MQK18" s="44"/>
      <c r="MQL18" s="44"/>
      <c r="MQM18" s="44"/>
      <c r="MQN18" s="44"/>
      <c r="MQO18" s="44"/>
      <c r="MQP18" s="44"/>
      <c r="MQQ18" s="44"/>
      <c r="MQR18" s="44"/>
      <c r="MQS18" s="44"/>
      <c r="MQT18" s="44"/>
      <c r="MQU18" s="44"/>
      <c r="MQV18" s="44"/>
      <c r="MQW18" s="44"/>
      <c r="MQX18" s="44"/>
      <c r="MQY18" s="44"/>
      <c r="MQZ18" s="44"/>
      <c r="MRA18" s="44"/>
      <c r="MRB18" s="44"/>
      <c r="MRC18" s="44"/>
      <c r="MRD18" s="44"/>
      <c r="MRE18" s="44"/>
      <c r="MRF18" s="44"/>
      <c r="MRG18" s="44"/>
      <c r="MRH18" s="44"/>
      <c r="MRI18" s="44"/>
      <c r="MRJ18" s="44"/>
      <c r="MRK18" s="44"/>
      <c r="MRL18" s="44"/>
      <c r="MRM18" s="44"/>
      <c r="MRN18" s="44"/>
      <c r="MRO18" s="44"/>
      <c r="MRP18" s="44"/>
      <c r="MRQ18" s="44"/>
      <c r="MRR18" s="44"/>
      <c r="MRS18" s="44"/>
      <c r="MRT18" s="44"/>
      <c r="MRU18" s="44"/>
      <c r="MRV18" s="44"/>
      <c r="MRW18" s="44"/>
      <c r="MRX18" s="44"/>
      <c r="MRY18" s="44"/>
      <c r="MRZ18" s="44"/>
      <c r="MSA18" s="44"/>
      <c r="MSB18" s="44"/>
      <c r="MSC18" s="44"/>
      <c r="MSD18" s="44"/>
      <c r="MSE18" s="44"/>
      <c r="MSF18" s="44"/>
      <c r="MSG18" s="44"/>
      <c r="MSH18" s="44"/>
      <c r="MSI18" s="44"/>
      <c r="MSJ18" s="44"/>
      <c r="MSK18" s="44"/>
      <c r="MSL18" s="44"/>
      <c r="MSM18" s="44"/>
      <c r="MSN18" s="44"/>
      <c r="MSO18" s="44"/>
      <c r="MSP18" s="44"/>
      <c r="MSQ18" s="44"/>
      <c r="MSR18" s="44"/>
      <c r="MSS18" s="44"/>
      <c r="MST18" s="44"/>
      <c r="MSU18" s="44"/>
      <c r="MSV18" s="44"/>
      <c r="MSW18" s="44"/>
      <c r="MSX18" s="44"/>
      <c r="MSY18" s="44"/>
      <c r="MSZ18" s="44"/>
      <c r="MTA18" s="44"/>
      <c r="MTB18" s="44"/>
      <c r="MTC18" s="44"/>
      <c r="MTD18" s="44"/>
      <c r="MTE18" s="44"/>
      <c r="MTF18" s="44"/>
      <c r="MTG18" s="44"/>
      <c r="MTH18" s="44"/>
      <c r="MTI18" s="44"/>
      <c r="MTJ18" s="44"/>
      <c r="MTK18" s="44"/>
      <c r="MTL18" s="44"/>
      <c r="MTM18" s="44"/>
      <c r="MTN18" s="44"/>
      <c r="MTO18" s="44"/>
      <c r="MTP18" s="44"/>
      <c r="MTQ18" s="44"/>
      <c r="MTR18" s="44"/>
      <c r="MTS18" s="44"/>
      <c r="MTT18" s="44"/>
      <c r="MTU18" s="44"/>
      <c r="MTV18" s="44"/>
      <c r="MTW18" s="44"/>
      <c r="MTX18" s="44"/>
      <c r="MTY18" s="44"/>
      <c r="MTZ18" s="44"/>
      <c r="MUA18" s="44"/>
      <c r="MUB18" s="44"/>
      <c r="MUC18" s="44"/>
      <c r="MUD18" s="44"/>
      <c r="MUE18" s="44"/>
      <c r="MUF18" s="44"/>
      <c r="MUG18" s="44"/>
      <c r="MUH18" s="44"/>
      <c r="MUI18" s="44"/>
      <c r="MUJ18" s="44"/>
      <c r="MUK18" s="44"/>
      <c r="MUL18" s="44"/>
      <c r="MUM18" s="44"/>
      <c r="MUN18" s="44"/>
      <c r="MUO18" s="44"/>
      <c r="MUP18" s="44"/>
      <c r="MUQ18" s="44"/>
      <c r="MUR18" s="44"/>
      <c r="MUS18" s="44"/>
      <c r="MUT18" s="44"/>
      <c r="MUU18" s="44"/>
      <c r="MUV18" s="44"/>
      <c r="MUW18" s="44"/>
      <c r="MUX18" s="44"/>
      <c r="MUY18" s="44"/>
      <c r="MUZ18" s="44"/>
      <c r="MVA18" s="44"/>
      <c r="MVB18" s="44"/>
      <c r="MVC18" s="44"/>
      <c r="MVD18" s="44"/>
      <c r="MVE18" s="44"/>
      <c r="MVF18" s="44"/>
      <c r="MVG18" s="44"/>
      <c r="MVH18" s="44"/>
      <c r="MVI18" s="44"/>
      <c r="MVJ18" s="44"/>
      <c r="MVK18" s="44"/>
      <c r="MVL18" s="44"/>
      <c r="MVM18" s="44"/>
      <c r="MVN18" s="44"/>
      <c r="MVO18" s="44"/>
      <c r="MVP18" s="44"/>
      <c r="MVQ18" s="44"/>
      <c r="MVR18" s="44"/>
      <c r="MVS18" s="44"/>
      <c r="MVT18" s="44"/>
      <c r="MVU18" s="44"/>
      <c r="MVV18" s="44"/>
      <c r="MVW18" s="44"/>
      <c r="MVX18" s="44"/>
      <c r="MVY18" s="44"/>
      <c r="MVZ18" s="44"/>
      <c r="MWA18" s="44"/>
      <c r="MWB18" s="44"/>
      <c r="MWC18" s="44"/>
      <c r="MWD18" s="44"/>
      <c r="MWE18" s="44"/>
      <c r="MWF18" s="44"/>
      <c r="MWG18" s="44"/>
      <c r="MWH18" s="44"/>
      <c r="MWI18" s="44"/>
      <c r="MWJ18" s="44"/>
      <c r="MWK18" s="44"/>
      <c r="MWL18" s="44"/>
      <c r="MWM18" s="44"/>
      <c r="MWN18" s="44"/>
      <c r="MWO18" s="44"/>
      <c r="MWP18" s="44"/>
      <c r="MWQ18" s="44"/>
      <c r="MWR18" s="44"/>
      <c r="MWS18" s="44"/>
      <c r="MWT18" s="44"/>
      <c r="MWU18" s="44"/>
      <c r="MWV18" s="44"/>
      <c r="MWW18" s="44"/>
      <c r="MWX18" s="44"/>
      <c r="MWY18" s="44"/>
      <c r="MWZ18" s="44"/>
      <c r="MXA18" s="44"/>
      <c r="MXB18" s="44"/>
      <c r="MXC18" s="44"/>
      <c r="MXD18" s="44"/>
      <c r="MXE18" s="44"/>
      <c r="MXF18" s="44"/>
      <c r="MXG18" s="44"/>
      <c r="MXH18" s="44"/>
      <c r="MXI18" s="44"/>
      <c r="MXJ18" s="44"/>
      <c r="MXK18" s="44"/>
      <c r="MXL18" s="44"/>
      <c r="MXM18" s="44"/>
      <c r="MXN18" s="44"/>
      <c r="MXO18" s="44"/>
      <c r="MXP18" s="44"/>
      <c r="MXQ18" s="44"/>
      <c r="MXR18" s="44"/>
      <c r="MXS18" s="44"/>
      <c r="MXT18" s="44"/>
      <c r="MXU18" s="44"/>
      <c r="MXV18" s="44"/>
      <c r="MXW18" s="44"/>
      <c r="MXX18" s="44"/>
      <c r="MXY18" s="44"/>
      <c r="MXZ18" s="44"/>
      <c r="MYA18" s="44"/>
      <c r="MYB18" s="44"/>
      <c r="MYC18" s="44"/>
      <c r="MYD18" s="44"/>
      <c r="MYE18" s="44"/>
      <c r="MYF18" s="44"/>
      <c r="MYG18" s="44"/>
      <c r="MYH18" s="44"/>
      <c r="MYI18" s="44"/>
      <c r="MYJ18" s="44"/>
      <c r="MYK18" s="44"/>
      <c r="MYL18" s="44"/>
      <c r="MYM18" s="44"/>
      <c r="MYN18" s="44"/>
      <c r="MYO18" s="44"/>
      <c r="MYP18" s="44"/>
      <c r="MYQ18" s="44"/>
      <c r="MYR18" s="44"/>
      <c r="MYS18" s="44"/>
      <c r="MYT18" s="44"/>
      <c r="MYU18" s="44"/>
      <c r="MYV18" s="44"/>
      <c r="MYW18" s="44"/>
      <c r="MYX18" s="44"/>
      <c r="MYY18" s="44"/>
      <c r="MYZ18" s="44"/>
      <c r="MZA18" s="44"/>
      <c r="MZB18" s="44"/>
      <c r="MZC18" s="44"/>
      <c r="MZD18" s="44"/>
      <c r="MZE18" s="44"/>
      <c r="MZF18" s="44"/>
      <c r="MZG18" s="44"/>
      <c r="MZH18" s="44"/>
      <c r="MZI18" s="44"/>
      <c r="MZJ18" s="44"/>
      <c r="MZK18" s="44"/>
      <c r="MZL18" s="44"/>
      <c r="MZM18" s="44"/>
      <c r="MZN18" s="44"/>
      <c r="MZO18" s="44"/>
      <c r="MZP18" s="44"/>
      <c r="MZQ18" s="44"/>
      <c r="MZR18" s="44"/>
      <c r="MZS18" s="44"/>
      <c r="MZT18" s="44"/>
      <c r="MZU18" s="44"/>
      <c r="MZV18" s="44"/>
      <c r="MZW18" s="44"/>
      <c r="MZX18" s="44"/>
      <c r="MZY18" s="44"/>
      <c r="MZZ18" s="44"/>
      <c r="NAA18" s="44"/>
      <c r="NAB18" s="44"/>
      <c r="NAC18" s="44"/>
      <c r="NAD18" s="44"/>
      <c r="NAE18" s="44"/>
      <c r="NAF18" s="44"/>
      <c r="NAG18" s="44"/>
      <c r="NAH18" s="44"/>
      <c r="NAI18" s="44"/>
      <c r="NAJ18" s="44"/>
      <c r="NAK18" s="44"/>
      <c r="NAL18" s="44"/>
      <c r="NAM18" s="44"/>
      <c r="NAN18" s="44"/>
      <c r="NAO18" s="44"/>
      <c r="NAP18" s="44"/>
      <c r="NAQ18" s="44"/>
      <c r="NAR18" s="44"/>
      <c r="NAS18" s="44"/>
      <c r="NAT18" s="44"/>
      <c r="NAU18" s="44"/>
      <c r="NAV18" s="44"/>
      <c r="NAW18" s="44"/>
      <c r="NAX18" s="44"/>
      <c r="NAY18" s="44"/>
      <c r="NAZ18" s="44"/>
      <c r="NBA18" s="44"/>
      <c r="NBB18" s="44"/>
      <c r="NBC18" s="44"/>
      <c r="NBD18" s="44"/>
      <c r="NBE18" s="44"/>
      <c r="NBF18" s="44"/>
      <c r="NBG18" s="44"/>
      <c r="NBH18" s="44"/>
      <c r="NBI18" s="44"/>
      <c r="NBJ18" s="44"/>
      <c r="NBK18" s="44"/>
      <c r="NBL18" s="44"/>
      <c r="NBM18" s="44"/>
      <c r="NBN18" s="44"/>
      <c r="NBO18" s="44"/>
      <c r="NBP18" s="44"/>
      <c r="NBQ18" s="44"/>
      <c r="NBR18" s="44"/>
      <c r="NBS18" s="44"/>
      <c r="NBT18" s="44"/>
      <c r="NBU18" s="44"/>
      <c r="NBV18" s="44"/>
      <c r="NBW18" s="44"/>
      <c r="NBX18" s="44"/>
      <c r="NBY18" s="44"/>
      <c r="NBZ18" s="44"/>
      <c r="NCA18" s="44"/>
      <c r="NCB18" s="44"/>
      <c r="NCC18" s="44"/>
      <c r="NCD18" s="44"/>
      <c r="NCE18" s="44"/>
      <c r="NCF18" s="44"/>
      <c r="NCG18" s="44"/>
      <c r="NCH18" s="44"/>
      <c r="NCI18" s="44"/>
      <c r="NCJ18" s="44"/>
      <c r="NCK18" s="44"/>
      <c r="NCL18" s="44"/>
      <c r="NCM18" s="44"/>
      <c r="NCN18" s="44"/>
      <c r="NCO18" s="44"/>
      <c r="NCP18" s="44"/>
      <c r="NCQ18" s="44"/>
      <c r="NCR18" s="44"/>
      <c r="NCS18" s="44"/>
      <c r="NCT18" s="44"/>
      <c r="NCU18" s="44"/>
      <c r="NCV18" s="44"/>
      <c r="NCW18" s="44"/>
      <c r="NCX18" s="44"/>
      <c r="NCY18" s="44"/>
      <c r="NCZ18" s="44"/>
      <c r="NDA18" s="44"/>
      <c r="NDB18" s="44"/>
      <c r="NDC18" s="44"/>
      <c r="NDD18" s="44"/>
      <c r="NDE18" s="44"/>
      <c r="NDF18" s="44"/>
      <c r="NDG18" s="44"/>
      <c r="NDH18" s="44"/>
      <c r="NDI18" s="44"/>
      <c r="NDJ18" s="44"/>
      <c r="NDK18" s="44"/>
      <c r="NDL18" s="44"/>
      <c r="NDM18" s="44"/>
      <c r="NDN18" s="44"/>
      <c r="NDO18" s="44"/>
      <c r="NDP18" s="44"/>
      <c r="NDQ18" s="44"/>
      <c r="NDR18" s="44"/>
      <c r="NDS18" s="44"/>
      <c r="NDT18" s="44"/>
      <c r="NDU18" s="44"/>
      <c r="NDV18" s="44"/>
      <c r="NDW18" s="44"/>
      <c r="NDX18" s="44"/>
      <c r="NDY18" s="44"/>
      <c r="NDZ18" s="44"/>
      <c r="NEA18" s="44"/>
      <c r="NEB18" s="44"/>
      <c r="NEC18" s="44"/>
      <c r="NED18" s="44"/>
      <c r="NEE18" s="44"/>
      <c r="NEF18" s="44"/>
      <c r="NEG18" s="44"/>
      <c r="NEH18" s="44"/>
      <c r="NEI18" s="44"/>
      <c r="NEJ18" s="44"/>
      <c r="NEK18" s="44"/>
      <c r="NEL18" s="44"/>
      <c r="NEM18" s="44"/>
      <c r="NEN18" s="44"/>
      <c r="NEO18" s="44"/>
      <c r="NEP18" s="44"/>
      <c r="NEQ18" s="44"/>
      <c r="NER18" s="44"/>
      <c r="NES18" s="44"/>
      <c r="NET18" s="44"/>
      <c r="NEU18" s="44"/>
      <c r="NEV18" s="44"/>
      <c r="NEW18" s="44"/>
      <c r="NEX18" s="44"/>
      <c r="NEY18" s="44"/>
      <c r="NEZ18" s="44"/>
      <c r="NFA18" s="44"/>
      <c r="NFB18" s="44"/>
      <c r="NFC18" s="44"/>
      <c r="NFD18" s="44"/>
      <c r="NFE18" s="44"/>
      <c r="NFF18" s="44"/>
      <c r="NFG18" s="44"/>
      <c r="NFH18" s="44"/>
      <c r="NFI18" s="44"/>
      <c r="NFJ18" s="44"/>
      <c r="NFK18" s="44"/>
      <c r="NFL18" s="44"/>
      <c r="NFM18" s="44"/>
      <c r="NFN18" s="44"/>
      <c r="NFO18" s="44"/>
      <c r="NFP18" s="44"/>
      <c r="NFQ18" s="44"/>
      <c r="NFR18" s="44"/>
      <c r="NFS18" s="44"/>
      <c r="NFT18" s="44"/>
      <c r="NFU18" s="44"/>
      <c r="NFV18" s="44"/>
      <c r="NFW18" s="44"/>
      <c r="NFX18" s="44"/>
      <c r="NFY18" s="44"/>
      <c r="NFZ18" s="44"/>
      <c r="NGA18" s="44"/>
      <c r="NGB18" s="44"/>
      <c r="NGC18" s="44"/>
      <c r="NGD18" s="44"/>
      <c r="NGE18" s="44"/>
      <c r="NGF18" s="44"/>
      <c r="NGG18" s="44"/>
      <c r="NGH18" s="44"/>
      <c r="NGI18" s="44"/>
      <c r="NGJ18" s="44"/>
      <c r="NGK18" s="44"/>
      <c r="NGL18" s="44"/>
      <c r="NGM18" s="44"/>
      <c r="NGN18" s="44"/>
      <c r="NGO18" s="44"/>
      <c r="NGP18" s="44"/>
      <c r="NGQ18" s="44"/>
      <c r="NGR18" s="44"/>
      <c r="NGS18" s="44"/>
      <c r="NGT18" s="44"/>
      <c r="NGU18" s="44"/>
      <c r="NGV18" s="44"/>
      <c r="NGW18" s="44"/>
      <c r="NGX18" s="44"/>
      <c r="NGY18" s="44"/>
      <c r="NGZ18" s="44"/>
      <c r="NHA18" s="44"/>
      <c r="NHB18" s="44"/>
      <c r="NHC18" s="44"/>
      <c r="NHD18" s="44"/>
      <c r="NHE18" s="44"/>
      <c r="NHF18" s="44"/>
      <c r="NHG18" s="44"/>
      <c r="NHH18" s="44"/>
      <c r="NHI18" s="44"/>
      <c r="NHJ18" s="44"/>
      <c r="NHK18" s="44"/>
      <c r="NHL18" s="44"/>
      <c r="NHM18" s="44"/>
      <c r="NHN18" s="44"/>
      <c r="NHO18" s="44"/>
      <c r="NHP18" s="44"/>
      <c r="NHQ18" s="44"/>
      <c r="NHR18" s="44"/>
      <c r="NHS18" s="44"/>
      <c r="NHT18" s="44"/>
      <c r="NHU18" s="44"/>
      <c r="NHV18" s="44"/>
      <c r="NHW18" s="44"/>
      <c r="NHX18" s="44"/>
      <c r="NHY18" s="44"/>
      <c r="NHZ18" s="44"/>
      <c r="NIA18" s="44"/>
      <c r="NIB18" s="44"/>
      <c r="NIC18" s="44"/>
      <c r="NID18" s="44"/>
      <c r="NIE18" s="44"/>
      <c r="NIF18" s="44"/>
      <c r="NIG18" s="44"/>
      <c r="NIH18" s="44"/>
      <c r="NII18" s="44"/>
      <c r="NIJ18" s="44"/>
      <c r="NIK18" s="44"/>
      <c r="NIL18" s="44"/>
      <c r="NIM18" s="44"/>
      <c r="NIN18" s="44"/>
      <c r="NIO18" s="44"/>
      <c r="NIP18" s="44"/>
      <c r="NIQ18" s="44"/>
      <c r="NIR18" s="44"/>
      <c r="NIS18" s="44"/>
      <c r="NIT18" s="44"/>
      <c r="NIU18" s="44"/>
      <c r="NIV18" s="44"/>
      <c r="NIW18" s="44"/>
      <c r="NIX18" s="44"/>
      <c r="NIY18" s="44"/>
      <c r="NIZ18" s="44"/>
      <c r="NJA18" s="44"/>
      <c r="NJB18" s="44"/>
      <c r="NJC18" s="44"/>
      <c r="NJD18" s="44"/>
      <c r="NJE18" s="44"/>
      <c r="NJF18" s="44"/>
      <c r="NJG18" s="44"/>
      <c r="NJH18" s="44"/>
      <c r="NJI18" s="44"/>
      <c r="NJJ18" s="44"/>
      <c r="NJK18" s="44"/>
      <c r="NJL18" s="44"/>
      <c r="NJM18" s="44"/>
      <c r="NJN18" s="44"/>
      <c r="NJO18" s="44"/>
      <c r="NJP18" s="44"/>
      <c r="NJQ18" s="44"/>
      <c r="NJR18" s="44"/>
      <c r="NJS18" s="44"/>
      <c r="NJT18" s="44"/>
      <c r="NJU18" s="44"/>
      <c r="NJV18" s="44"/>
      <c r="NJW18" s="44"/>
      <c r="NJX18" s="44"/>
      <c r="NJY18" s="44"/>
      <c r="NJZ18" s="44"/>
      <c r="NKA18" s="44"/>
      <c r="NKB18" s="44"/>
      <c r="NKC18" s="44"/>
      <c r="NKD18" s="44"/>
      <c r="NKE18" s="44"/>
      <c r="NKF18" s="44"/>
      <c r="NKG18" s="44"/>
      <c r="NKH18" s="44"/>
      <c r="NKI18" s="44"/>
      <c r="NKJ18" s="44"/>
      <c r="NKK18" s="44"/>
      <c r="NKL18" s="44"/>
      <c r="NKM18" s="44"/>
      <c r="NKN18" s="44"/>
      <c r="NKO18" s="44"/>
      <c r="NKP18" s="44"/>
      <c r="NKQ18" s="44"/>
      <c r="NKR18" s="44"/>
      <c r="NKS18" s="44"/>
      <c r="NKT18" s="44"/>
      <c r="NKU18" s="44"/>
      <c r="NKV18" s="44"/>
      <c r="NKW18" s="44"/>
      <c r="NKX18" s="44"/>
      <c r="NKY18" s="44"/>
      <c r="NKZ18" s="44"/>
      <c r="NLA18" s="44"/>
      <c r="NLB18" s="44"/>
      <c r="NLC18" s="44"/>
      <c r="NLD18" s="44"/>
      <c r="NLE18" s="44"/>
      <c r="NLF18" s="44"/>
      <c r="NLG18" s="44"/>
      <c r="NLH18" s="44"/>
      <c r="NLI18" s="44"/>
      <c r="NLJ18" s="44"/>
      <c r="NLK18" s="44"/>
      <c r="NLL18" s="44"/>
      <c r="NLM18" s="44"/>
      <c r="NLN18" s="44"/>
      <c r="NLO18" s="44"/>
      <c r="NLP18" s="44"/>
      <c r="NLQ18" s="44"/>
      <c r="NLR18" s="44"/>
      <c r="NLS18" s="44"/>
      <c r="NLT18" s="44"/>
      <c r="NLU18" s="44"/>
      <c r="NLV18" s="44"/>
      <c r="NLW18" s="44"/>
      <c r="NLX18" s="44"/>
      <c r="NLY18" s="44"/>
      <c r="NLZ18" s="44"/>
      <c r="NMA18" s="44"/>
      <c r="NMB18" s="44"/>
      <c r="NMC18" s="44"/>
      <c r="NMD18" s="44"/>
      <c r="NME18" s="44"/>
      <c r="NMF18" s="44"/>
      <c r="NMG18" s="44"/>
      <c r="NMH18" s="44"/>
      <c r="NMI18" s="44"/>
      <c r="NMJ18" s="44"/>
      <c r="NMK18" s="44"/>
      <c r="NML18" s="44"/>
      <c r="NMM18" s="44"/>
      <c r="NMN18" s="44"/>
      <c r="NMO18" s="44"/>
      <c r="NMP18" s="44"/>
      <c r="NMQ18" s="44"/>
      <c r="NMR18" s="44"/>
      <c r="NMS18" s="44"/>
      <c r="NMT18" s="44"/>
      <c r="NMU18" s="44"/>
      <c r="NMV18" s="44"/>
      <c r="NMW18" s="44"/>
      <c r="NMX18" s="44"/>
      <c r="NMY18" s="44"/>
      <c r="NMZ18" s="44"/>
      <c r="NNA18" s="44"/>
      <c r="NNB18" s="44"/>
      <c r="NNC18" s="44"/>
      <c r="NND18" s="44"/>
      <c r="NNE18" s="44"/>
      <c r="NNF18" s="44"/>
      <c r="NNG18" s="44"/>
      <c r="NNH18" s="44"/>
      <c r="NNI18" s="44"/>
      <c r="NNJ18" s="44"/>
      <c r="NNK18" s="44"/>
      <c r="NNL18" s="44"/>
      <c r="NNM18" s="44"/>
      <c r="NNN18" s="44"/>
      <c r="NNO18" s="44"/>
      <c r="NNP18" s="44"/>
      <c r="NNQ18" s="44"/>
      <c r="NNR18" s="44"/>
      <c r="NNS18" s="44"/>
      <c r="NNT18" s="44"/>
      <c r="NNU18" s="44"/>
      <c r="NNV18" s="44"/>
      <c r="NNW18" s="44"/>
      <c r="NNX18" s="44"/>
      <c r="NNY18" s="44"/>
      <c r="NNZ18" s="44"/>
      <c r="NOA18" s="44"/>
      <c r="NOB18" s="44"/>
      <c r="NOC18" s="44"/>
      <c r="NOD18" s="44"/>
      <c r="NOE18" s="44"/>
      <c r="NOF18" s="44"/>
      <c r="NOG18" s="44"/>
      <c r="NOH18" s="44"/>
      <c r="NOI18" s="44"/>
      <c r="NOJ18" s="44"/>
      <c r="NOK18" s="44"/>
      <c r="NOL18" s="44"/>
      <c r="NOM18" s="44"/>
      <c r="NON18" s="44"/>
      <c r="NOO18" s="44"/>
      <c r="NOP18" s="44"/>
      <c r="NOQ18" s="44"/>
      <c r="NOR18" s="44"/>
      <c r="NOS18" s="44"/>
      <c r="NOT18" s="44"/>
      <c r="NOU18" s="44"/>
      <c r="NOV18" s="44"/>
      <c r="NOW18" s="44"/>
      <c r="NOX18" s="44"/>
      <c r="NOY18" s="44"/>
      <c r="NOZ18" s="44"/>
      <c r="NPA18" s="44"/>
      <c r="NPB18" s="44"/>
      <c r="NPC18" s="44"/>
      <c r="NPD18" s="44"/>
      <c r="NPE18" s="44"/>
      <c r="NPF18" s="44"/>
      <c r="NPG18" s="44"/>
      <c r="NPH18" s="44"/>
      <c r="NPI18" s="44"/>
      <c r="NPJ18" s="44"/>
      <c r="NPK18" s="44"/>
      <c r="NPL18" s="44"/>
      <c r="NPM18" s="44"/>
      <c r="NPN18" s="44"/>
      <c r="NPO18" s="44"/>
      <c r="NPP18" s="44"/>
      <c r="NPQ18" s="44"/>
      <c r="NPR18" s="44"/>
      <c r="NPS18" s="44"/>
      <c r="NPT18" s="44"/>
      <c r="NPU18" s="44"/>
      <c r="NPV18" s="44"/>
      <c r="NPW18" s="44"/>
      <c r="NPX18" s="44"/>
      <c r="NPY18" s="44"/>
      <c r="NPZ18" s="44"/>
      <c r="NQA18" s="44"/>
      <c r="NQB18" s="44"/>
      <c r="NQC18" s="44"/>
      <c r="NQD18" s="44"/>
      <c r="NQE18" s="44"/>
      <c r="NQF18" s="44"/>
      <c r="NQG18" s="44"/>
      <c r="NQH18" s="44"/>
      <c r="NQI18" s="44"/>
      <c r="NQJ18" s="44"/>
      <c r="NQK18" s="44"/>
      <c r="NQL18" s="44"/>
      <c r="NQM18" s="44"/>
      <c r="NQN18" s="44"/>
      <c r="NQO18" s="44"/>
      <c r="NQP18" s="44"/>
      <c r="NQQ18" s="44"/>
      <c r="NQR18" s="44"/>
      <c r="NQS18" s="44"/>
      <c r="NQT18" s="44"/>
      <c r="NQU18" s="44"/>
      <c r="NQV18" s="44"/>
      <c r="NQW18" s="44"/>
      <c r="NQX18" s="44"/>
      <c r="NQY18" s="44"/>
      <c r="NQZ18" s="44"/>
      <c r="NRA18" s="44"/>
      <c r="NRB18" s="44"/>
      <c r="NRC18" s="44"/>
      <c r="NRD18" s="44"/>
      <c r="NRE18" s="44"/>
      <c r="NRF18" s="44"/>
      <c r="NRG18" s="44"/>
      <c r="NRH18" s="44"/>
      <c r="NRI18" s="44"/>
      <c r="NRJ18" s="44"/>
      <c r="NRK18" s="44"/>
      <c r="NRL18" s="44"/>
      <c r="NRM18" s="44"/>
      <c r="NRN18" s="44"/>
      <c r="NRO18" s="44"/>
      <c r="NRP18" s="44"/>
      <c r="NRQ18" s="44"/>
      <c r="NRR18" s="44"/>
      <c r="NRS18" s="44"/>
      <c r="NRT18" s="44"/>
      <c r="NRU18" s="44"/>
      <c r="NRV18" s="44"/>
      <c r="NRW18" s="44"/>
      <c r="NRX18" s="44"/>
      <c r="NRY18" s="44"/>
      <c r="NRZ18" s="44"/>
      <c r="NSA18" s="44"/>
      <c r="NSB18" s="44"/>
      <c r="NSC18" s="44"/>
      <c r="NSD18" s="44"/>
      <c r="NSE18" s="44"/>
      <c r="NSF18" s="44"/>
      <c r="NSG18" s="44"/>
      <c r="NSH18" s="44"/>
      <c r="NSI18" s="44"/>
      <c r="NSJ18" s="44"/>
      <c r="NSK18" s="44"/>
      <c r="NSL18" s="44"/>
      <c r="NSM18" s="44"/>
      <c r="NSN18" s="44"/>
      <c r="NSO18" s="44"/>
      <c r="NSP18" s="44"/>
      <c r="NSQ18" s="44"/>
      <c r="NSR18" s="44"/>
      <c r="NSS18" s="44"/>
      <c r="NST18" s="44"/>
      <c r="NSU18" s="44"/>
      <c r="NSV18" s="44"/>
      <c r="NSW18" s="44"/>
      <c r="NSX18" s="44"/>
      <c r="NSY18" s="44"/>
      <c r="NSZ18" s="44"/>
      <c r="NTA18" s="44"/>
      <c r="NTB18" s="44"/>
      <c r="NTC18" s="44"/>
      <c r="NTD18" s="44"/>
      <c r="NTE18" s="44"/>
      <c r="NTF18" s="44"/>
      <c r="NTG18" s="44"/>
      <c r="NTH18" s="44"/>
      <c r="NTI18" s="44"/>
      <c r="NTJ18" s="44"/>
      <c r="NTK18" s="44"/>
      <c r="NTL18" s="44"/>
      <c r="NTM18" s="44"/>
      <c r="NTN18" s="44"/>
      <c r="NTO18" s="44"/>
      <c r="NTP18" s="44"/>
      <c r="NTQ18" s="44"/>
      <c r="NTR18" s="44"/>
      <c r="NTS18" s="44"/>
      <c r="NTT18" s="44"/>
      <c r="NTU18" s="44"/>
      <c r="NTV18" s="44"/>
      <c r="NTW18" s="44"/>
      <c r="NTX18" s="44"/>
      <c r="NTY18" s="44"/>
      <c r="NTZ18" s="44"/>
      <c r="NUA18" s="44"/>
      <c r="NUB18" s="44"/>
      <c r="NUC18" s="44"/>
      <c r="NUD18" s="44"/>
      <c r="NUE18" s="44"/>
      <c r="NUF18" s="44"/>
      <c r="NUG18" s="44"/>
      <c r="NUH18" s="44"/>
      <c r="NUI18" s="44"/>
      <c r="NUJ18" s="44"/>
      <c r="NUK18" s="44"/>
      <c r="NUL18" s="44"/>
      <c r="NUM18" s="44"/>
      <c r="NUN18" s="44"/>
      <c r="NUO18" s="44"/>
      <c r="NUP18" s="44"/>
      <c r="NUQ18" s="44"/>
      <c r="NUR18" s="44"/>
      <c r="NUS18" s="44"/>
      <c r="NUT18" s="44"/>
      <c r="NUU18" s="44"/>
      <c r="NUV18" s="44"/>
      <c r="NUW18" s="44"/>
      <c r="NUX18" s="44"/>
      <c r="NUY18" s="44"/>
      <c r="NUZ18" s="44"/>
      <c r="NVA18" s="44"/>
      <c r="NVB18" s="44"/>
      <c r="NVC18" s="44"/>
      <c r="NVD18" s="44"/>
      <c r="NVE18" s="44"/>
      <c r="NVF18" s="44"/>
      <c r="NVG18" s="44"/>
      <c r="NVH18" s="44"/>
      <c r="NVI18" s="44"/>
      <c r="NVJ18" s="44"/>
      <c r="NVK18" s="44"/>
      <c r="NVL18" s="44"/>
      <c r="NVM18" s="44"/>
      <c r="NVN18" s="44"/>
      <c r="NVO18" s="44"/>
      <c r="NVP18" s="44"/>
      <c r="NVQ18" s="44"/>
      <c r="NVR18" s="44"/>
      <c r="NVS18" s="44"/>
      <c r="NVT18" s="44"/>
      <c r="NVU18" s="44"/>
      <c r="NVV18" s="44"/>
      <c r="NVW18" s="44"/>
      <c r="NVX18" s="44"/>
      <c r="NVY18" s="44"/>
      <c r="NVZ18" s="44"/>
      <c r="NWA18" s="44"/>
      <c r="NWB18" s="44"/>
      <c r="NWC18" s="44"/>
      <c r="NWD18" s="44"/>
      <c r="NWE18" s="44"/>
      <c r="NWF18" s="44"/>
      <c r="NWG18" s="44"/>
      <c r="NWH18" s="44"/>
      <c r="NWI18" s="44"/>
      <c r="NWJ18" s="44"/>
      <c r="NWK18" s="44"/>
      <c r="NWL18" s="44"/>
      <c r="NWM18" s="44"/>
      <c r="NWN18" s="44"/>
      <c r="NWO18" s="44"/>
      <c r="NWP18" s="44"/>
      <c r="NWQ18" s="44"/>
      <c r="NWR18" s="44"/>
      <c r="NWS18" s="44"/>
      <c r="NWT18" s="44"/>
      <c r="NWU18" s="44"/>
      <c r="NWV18" s="44"/>
      <c r="NWW18" s="44"/>
      <c r="NWX18" s="44"/>
      <c r="NWY18" s="44"/>
      <c r="NWZ18" s="44"/>
      <c r="NXA18" s="44"/>
      <c r="NXB18" s="44"/>
      <c r="NXC18" s="44"/>
      <c r="NXD18" s="44"/>
      <c r="NXE18" s="44"/>
      <c r="NXF18" s="44"/>
      <c r="NXG18" s="44"/>
      <c r="NXH18" s="44"/>
      <c r="NXI18" s="44"/>
      <c r="NXJ18" s="44"/>
      <c r="NXK18" s="44"/>
      <c r="NXL18" s="44"/>
      <c r="NXM18" s="44"/>
      <c r="NXN18" s="44"/>
      <c r="NXO18" s="44"/>
      <c r="NXP18" s="44"/>
      <c r="NXQ18" s="44"/>
      <c r="NXR18" s="44"/>
      <c r="NXS18" s="44"/>
      <c r="NXT18" s="44"/>
      <c r="NXU18" s="44"/>
      <c r="NXV18" s="44"/>
      <c r="NXW18" s="44"/>
      <c r="NXX18" s="44"/>
      <c r="NXY18" s="44"/>
      <c r="NXZ18" s="44"/>
      <c r="NYA18" s="44"/>
      <c r="NYB18" s="44"/>
      <c r="NYC18" s="44"/>
      <c r="NYD18" s="44"/>
      <c r="NYE18" s="44"/>
      <c r="NYF18" s="44"/>
      <c r="NYG18" s="44"/>
      <c r="NYH18" s="44"/>
      <c r="NYI18" s="44"/>
      <c r="NYJ18" s="44"/>
      <c r="NYK18" s="44"/>
      <c r="NYL18" s="44"/>
      <c r="NYM18" s="44"/>
      <c r="NYN18" s="44"/>
      <c r="NYO18" s="44"/>
      <c r="NYP18" s="44"/>
      <c r="NYQ18" s="44"/>
      <c r="NYR18" s="44"/>
      <c r="NYS18" s="44"/>
      <c r="NYT18" s="44"/>
      <c r="NYU18" s="44"/>
      <c r="NYV18" s="44"/>
      <c r="NYW18" s="44"/>
      <c r="NYX18" s="44"/>
      <c r="NYY18" s="44"/>
      <c r="NYZ18" s="44"/>
      <c r="NZA18" s="44"/>
      <c r="NZB18" s="44"/>
      <c r="NZC18" s="44"/>
      <c r="NZD18" s="44"/>
      <c r="NZE18" s="44"/>
      <c r="NZF18" s="44"/>
      <c r="NZG18" s="44"/>
      <c r="NZH18" s="44"/>
      <c r="NZI18" s="44"/>
      <c r="NZJ18" s="44"/>
      <c r="NZK18" s="44"/>
      <c r="NZL18" s="44"/>
      <c r="NZM18" s="44"/>
      <c r="NZN18" s="44"/>
      <c r="NZO18" s="44"/>
      <c r="NZP18" s="44"/>
      <c r="NZQ18" s="44"/>
      <c r="NZR18" s="44"/>
      <c r="NZS18" s="44"/>
      <c r="NZT18" s="44"/>
      <c r="NZU18" s="44"/>
      <c r="NZV18" s="44"/>
      <c r="NZW18" s="44"/>
      <c r="NZX18" s="44"/>
      <c r="NZY18" s="44"/>
      <c r="NZZ18" s="44"/>
      <c r="OAA18" s="44"/>
      <c r="OAB18" s="44"/>
      <c r="OAC18" s="44"/>
      <c r="OAD18" s="44"/>
      <c r="OAE18" s="44"/>
      <c r="OAF18" s="44"/>
      <c r="OAG18" s="44"/>
      <c r="OAH18" s="44"/>
      <c r="OAI18" s="44"/>
      <c r="OAJ18" s="44"/>
      <c r="OAK18" s="44"/>
      <c r="OAL18" s="44"/>
      <c r="OAM18" s="44"/>
      <c r="OAN18" s="44"/>
      <c r="OAO18" s="44"/>
      <c r="OAP18" s="44"/>
      <c r="OAQ18" s="44"/>
      <c r="OAR18" s="44"/>
      <c r="OAS18" s="44"/>
      <c r="OAT18" s="44"/>
      <c r="OAU18" s="44"/>
      <c r="OAV18" s="44"/>
      <c r="OAW18" s="44"/>
      <c r="OAX18" s="44"/>
      <c r="OAY18" s="44"/>
      <c r="OAZ18" s="44"/>
      <c r="OBA18" s="44"/>
      <c r="OBB18" s="44"/>
      <c r="OBC18" s="44"/>
      <c r="OBD18" s="44"/>
      <c r="OBE18" s="44"/>
      <c r="OBF18" s="44"/>
      <c r="OBG18" s="44"/>
      <c r="OBH18" s="44"/>
      <c r="OBI18" s="44"/>
      <c r="OBJ18" s="44"/>
      <c r="OBK18" s="44"/>
      <c r="OBL18" s="44"/>
      <c r="OBM18" s="44"/>
      <c r="OBN18" s="44"/>
      <c r="OBO18" s="44"/>
      <c r="OBP18" s="44"/>
      <c r="OBQ18" s="44"/>
      <c r="OBR18" s="44"/>
      <c r="OBS18" s="44"/>
      <c r="OBT18" s="44"/>
      <c r="OBU18" s="44"/>
      <c r="OBV18" s="44"/>
      <c r="OBW18" s="44"/>
      <c r="OBX18" s="44"/>
      <c r="OBY18" s="44"/>
      <c r="OBZ18" s="44"/>
      <c r="OCA18" s="44"/>
      <c r="OCB18" s="44"/>
      <c r="OCC18" s="44"/>
      <c r="OCD18" s="44"/>
      <c r="OCE18" s="44"/>
      <c r="OCF18" s="44"/>
      <c r="OCG18" s="44"/>
      <c r="OCH18" s="44"/>
      <c r="OCI18" s="44"/>
      <c r="OCJ18" s="44"/>
      <c r="OCK18" s="44"/>
      <c r="OCL18" s="44"/>
      <c r="OCM18" s="44"/>
      <c r="OCN18" s="44"/>
      <c r="OCO18" s="44"/>
      <c r="OCP18" s="44"/>
      <c r="OCQ18" s="44"/>
      <c r="OCR18" s="44"/>
      <c r="OCS18" s="44"/>
      <c r="OCT18" s="44"/>
      <c r="OCU18" s="44"/>
      <c r="OCV18" s="44"/>
      <c r="OCW18" s="44"/>
      <c r="OCX18" s="44"/>
      <c r="OCY18" s="44"/>
      <c r="OCZ18" s="44"/>
      <c r="ODA18" s="44"/>
      <c r="ODB18" s="44"/>
      <c r="ODC18" s="44"/>
      <c r="ODD18" s="44"/>
      <c r="ODE18" s="44"/>
      <c r="ODF18" s="44"/>
      <c r="ODG18" s="44"/>
      <c r="ODH18" s="44"/>
      <c r="ODI18" s="44"/>
      <c r="ODJ18" s="44"/>
      <c r="ODK18" s="44"/>
      <c r="ODL18" s="44"/>
      <c r="ODM18" s="44"/>
      <c r="ODN18" s="44"/>
      <c r="ODO18" s="44"/>
      <c r="ODP18" s="44"/>
      <c r="ODQ18" s="44"/>
      <c r="ODR18" s="44"/>
      <c r="ODS18" s="44"/>
      <c r="ODT18" s="44"/>
      <c r="ODU18" s="44"/>
      <c r="ODV18" s="44"/>
      <c r="ODW18" s="44"/>
      <c r="ODX18" s="44"/>
      <c r="ODY18" s="44"/>
      <c r="ODZ18" s="44"/>
      <c r="OEA18" s="44"/>
      <c r="OEB18" s="44"/>
      <c r="OEC18" s="44"/>
      <c r="OED18" s="44"/>
      <c r="OEE18" s="44"/>
      <c r="OEF18" s="44"/>
      <c r="OEG18" s="44"/>
      <c r="OEH18" s="44"/>
      <c r="OEI18" s="44"/>
      <c r="OEJ18" s="44"/>
      <c r="OEK18" s="44"/>
      <c r="OEL18" s="44"/>
      <c r="OEM18" s="44"/>
      <c r="OEN18" s="44"/>
      <c r="OEO18" s="44"/>
      <c r="OEP18" s="44"/>
      <c r="OEQ18" s="44"/>
      <c r="OER18" s="44"/>
      <c r="OES18" s="44"/>
      <c r="OET18" s="44"/>
      <c r="OEU18" s="44"/>
      <c r="OEV18" s="44"/>
      <c r="OEW18" s="44"/>
      <c r="OEX18" s="44"/>
      <c r="OEY18" s="44"/>
      <c r="OEZ18" s="44"/>
      <c r="OFA18" s="44"/>
      <c r="OFB18" s="44"/>
      <c r="OFC18" s="44"/>
      <c r="OFD18" s="44"/>
      <c r="OFE18" s="44"/>
      <c r="OFF18" s="44"/>
      <c r="OFG18" s="44"/>
      <c r="OFH18" s="44"/>
      <c r="OFI18" s="44"/>
      <c r="OFJ18" s="44"/>
      <c r="OFK18" s="44"/>
      <c r="OFL18" s="44"/>
      <c r="OFM18" s="44"/>
      <c r="OFN18" s="44"/>
      <c r="OFO18" s="44"/>
      <c r="OFP18" s="44"/>
      <c r="OFQ18" s="44"/>
      <c r="OFR18" s="44"/>
      <c r="OFS18" s="44"/>
      <c r="OFT18" s="44"/>
      <c r="OFU18" s="44"/>
      <c r="OFV18" s="44"/>
      <c r="OFW18" s="44"/>
      <c r="OFX18" s="44"/>
      <c r="OFY18" s="44"/>
      <c r="OFZ18" s="44"/>
      <c r="OGA18" s="44"/>
      <c r="OGB18" s="44"/>
      <c r="OGC18" s="44"/>
      <c r="OGD18" s="44"/>
      <c r="OGE18" s="44"/>
      <c r="OGF18" s="44"/>
      <c r="OGG18" s="44"/>
      <c r="OGH18" s="44"/>
      <c r="OGI18" s="44"/>
      <c r="OGJ18" s="44"/>
      <c r="OGK18" s="44"/>
      <c r="OGL18" s="44"/>
      <c r="OGM18" s="44"/>
      <c r="OGN18" s="44"/>
      <c r="OGO18" s="44"/>
      <c r="OGP18" s="44"/>
      <c r="OGQ18" s="44"/>
      <c r="OGR18" s="44"/>
      <c r="OGS18" s="44"/>
      <c r="OGT18" s="44"/>
      <c r="OGU18" s="44"/>
      <c r="OGV18" s="44"/>
      <c r="OGW18" s="44"/>
      <c r="OGX18" s="44"/>
      <c r="OGY18" s="44"/>
      <c r="OGZ18" s="44"/>
      <c r="OHA18" s="44"/>
      <c r="OHB18" s="44"/>
      <c r="OHC18" s="44"/>
      <c r="OHD18" s="44"/>
      <c r="OHE18" s="44"/>
      <c r="OHF18" s="44"/>
      <c r="OHG18" s="44"/>
      <c r="OHH18" s="44"/>
      <c r="OHI18" s="44"/>
      <c r="OHJ18" s="44"/>
      <c r="OHK18" s="44"/>
      <c r="OHL18" s="44"/>
      <c r="OHM18" s="44"/>
      <c r="OHN18" s="44"/>
      <c r="OHO18" s="44"/>
      <c r="OHP18" s="44"/>
      <c r="OHQ18" s="44"/>
      <c r="OHR18" s="44"/>
      <c r="OHS18" s="44"/>
      <c r="OHT18" s="44"/>
      <c r="OHU18" s="44"/>
      <c r="OHV18" s="44"/>
      <c r="OHW18" s="44"/>
      <c r="OHX18" s="44"/>
      <c r="OHY18" s="44"/>
      <c r="OHZ18" s="44"/>
      <c r="OIA18" s="44"/>
      <c r="OIB18" s="44"/>
      <c r="OIC18" s="44"/>
      <c r="OID18" s="44"/>
      <c r="OIE18" s="44"/>
      <c r="OIF18" s="44"/>
      <c r="OIG18" s="44"/>
      <c r="OIH18" s="44"/>
      <c r="OII18" s="44"/>
      <c r="OIJ18" s="44"/>
      <c r="OIK18" s="44"/>
      <c r="OIL18" s="44"/>
      <c r="OIM18" s="44"/>
      <c r="OIN18" s="44"/>
      <c r="OIO18" s="44"/>
      <c r="OIP18" s="44"/>
      <c r="OIQ18" s="44"/>
      <c r="OIR18" s="44"/>
      <c r="OIS18" s="44"/>
      <c r="OIT18" s="44"/>
      <c r="OIU18" s="44"/>
      <c r="OIV18" s="44"/>
      <c r="OIW18" s="44"/>
      <c r="OIX18" s="44"/>
      <c r="OIY18" s="44"/>
      <c r="OIZ18" s="44"/>
      <c r="OJA18" s="44"/>
      <c r="OJB18" s="44"/>
      <c r="OJC18" s="44"/>
      <c r="OJD18" s="44"/>
      <c r="OJE18" s="44"/>
      <c r="OJF18" s="44"/>
      <c r="OJG18" s="44"/>
      <c r="OJH18" s="44"/>
      <c r="OJI18" s="44"/>
      <c r="OJJ18" s="44"/>
      <c r="OJK18" s="44"/>
      <c r="OJL18" s="44"/>
      <c r="OJM18" s="44"/>
      <c r="OJN18" s="44"/>
      <c r="OJO18" s="44"/>
      <c r="OJP18" s="44"/>
      <c r="OJQ18" s="44"/>
      <c r="OJR18" s="44"/>
      <c r="OJS18" s="44"/>
      <c r="OJT18" s="44"/>
      <c r="OJU18" s="44"/>
      <c r="OJV18" s="44"/>
      <c r="OJW18" s="44"/>
      <c r="OJX18" s="44"/>
      <c r="OJY18" s="44"/>
      <c r="OJZ18" s="44"/>
      <c r="OKA18" s="44"/>
      <c r="OKB18" s="44"/>
      <c r="OKC18" s="44"/>
      <c r="OKD18" s="44"/>
      <c r="OKE18" s="44"/>
      <c r="OKF18" s="44"/>
      <c r="OKG18" s="44"/>
      <c r="OKH18" s="44"/>
      <c r="OKI18" s="44"/>
      <c r="OKJ18" s="44"/>
      <c r="OKK18" s="44"/>
      <c r="OKL18" s="44"/>
      <c r="OKM18" s="44"/>
      <c r="OKN18" s="44"/>
      <c r="OKO18" s="44"/>
      <c r="OKP18" s="44"/>
      <c r="OKQ18" s="44"/>
      <c r="OKR18" s="44"/>
      <c r="OKS18" s="44"/>
      <c r="OKT18" s="44"/>
      <c r="OKU18" s="44"/>
      <c r="OKV18" s="44"/>
      <c r="OKW18" s="44"/>
      <c r="OKX18" s="44"/>
      <c r="OKY18" s="44"/>
      <c r="OKZ18" s="44"/>
      <c r="OLA18" s="44"/>
      <c r="OLB18" s="44"/>
      <c r="OLC18" s="44"/>
      <c r="OLD18" s="44"/>
      <c r="OLE18" s="44"/>
      <c r="OLF18" s="44"/>
      <c r="OLG18" s="44"/>
      <c r="OLH18" s="44"/>
      <c r="OLI18" s="44"/>
      <c r="OLJ18" s="44"/>
      <c r="OLK18" s="44"/>
      <c r="OLL18" s="44"/>
      <c r="OLM18" s="44"/>
      <c r="OLN18" s="44"/>
      <c r="OLO18" s="44"/>
      <c r="OLP18" s="44"/>
      <c r="OLQ18" s="44"/>
      <c r="OLR18" s="44"/>
      <c r="OLS18" s="44"/>
      <c r="OLT18" s="44"/>
      <c r="OLU18" s="44"/>
      <c r="OLV18" s="44"/>
      <c r="OLW18" s="44"/>
      <c r="OLX18" s="44"/>
      <c r="OLY18" s="44"/>
      <c r="OLZ18" s="44"/>
      <c r="OMA18" s="44"/>
      <c r="OMB18" s="44"/>
      <c r="OMC18" s="44"/>
      <c r="OMD18" s="44"/>
      <c r="OME18" s="44"/>
      <c r="OMF18" s="44"/>
      <c r="OMG18" s="44"/>
      <c r="OMH18" s="44"/>
      <c r="OMI18" s="44"/>
      <c r="OMJ18" s="44"/>
      <c r="OMK18" s="44"/>
      <c r="OML18" s="44"/>
      <c r="OMM18" s="44"/>
      <c r="OMN18" s="44"/>
      <c r="OMO18" s="44"/>
      <c r="OMP18" s="44"/>
      <c r="OMQ18" s="44"/>
      <c r="OMR18" s="44"/>
      <c r="OMS18" s="44"/>
      <c r="OMT18" s="44"/>
      <c r="OMU18" s="44"/>
      <c r="OMV18" s="44"/>
      <c r="OMW18" s="44"/>
      <c r="OMX18" s="44"/>
      <c r="OMY18" s="44"/>
      <c r="OMZ18" s="44"/>
      <c r="ONA18" s="44"/>
      <c r="ONB18" s="44"/>
      <c r="ONC18" s="44"/>
      <c r="OND18" s="44"/>
      <c r="ONE18" s="44"/>
      <c r="ONF18" s="44"/>
      <c r="ONG18" s="44"/>
      <c r="ONH18" s="44"/>
      <c r="ONI18" s="44"/>
      <c r="ONJ18" s="44"/>
      <c r="ONK18" s="44"/>
      <c r="ONL18" s="44"/>
      <c r="ONM18" s="44"/>
      <c r="ONN18" s="44"/>
      <c r="ONO18" s="44"/>
      <c r="ONP18" s="44"/>
      <c r="ONQ18" s="44"/>
      <c r="ONR18" s="44"/>
      <c r="ONS18" s="44"/>
      <c r="ONT18" s="44"/>
      <c r="ONU18" s="44"/>
      <c r="ONV18" s="44"/>
      <c r="ONW18" s="44"/>
      <c r="ONX18" s="44"/>
      <c r="ONY18" s="44"/>
      <c r="ONZ18" s="44"/>
      <c r="OOA18" s="44"/>
      <c r="OOB18" s="44"/>
      <c r="OOC18" s="44"/>
      <c r="OOD18" s="44"/>
      <c r="OOE18" s="44"/>
      <c r="OOF18" s="44"/>
      <c r="OOG18" s="44"/>
      <c r="OOH18" s="44"/>
      <c r="OOI18" s="44"/>
      <c r="OOJ18" s="44"/>
      <c r="OOK18" s="44"/>
      <c r="OOL18" s="44"/>
      <c r="OOM18" s="44"/>
      <c r="OON18" s="44"/>
      <c r="OOO18" s="44"/>
      <c r="OOP18" s="44"/>
      <c r="OOQ18" s="44"/>
      <c r="OOR18" s="44"/>
      <c r="OOS18" s="44"/>
      <c r="OOT18" s="44"/>
      <c r="OOU18" s="44"/>
      <c r="OOV18" s="44"/>
      <c r="OOW18" s="44"/>
      <c r="OOX18" s="44"/>
      <c r="OOY18" s="44"/>
      <c r="OOZ18" s="44"/>
      <c r="OPA18" s="44"/>
      <c r="OPB18" s="44"/>
      <c r="OPC18" s="44"/>
      <c r="OPD18" s="44"/>
      <c r="OPE18" s="44"/>
      <c r="OPF18" s="44"/>
      <c r="OPG18" s="44"/>
      <c r="OPH18" s="44"/>
      <c r="OPI18" s="44"/>
      <c r="OPJ18" s="44"/>
      <c r="OPK18" s="44"/>
      <c r="OPL18" s="44"/>
      <c r="OPM18" s="44"/>
      <c r="OPN18" s="44"/>
      <c r="OPO18" s="44"/>
      <c r="OPP18" s="44"/>
      <c r="OPQ18" s="44"/>
      <c r="OPR18" s="44"/>
      <c r="OPS18" s="44"/>
      <c r="OPT18" s="44"/>
      <c r="OPU18" s="44"/>
      <c r="OPV18" s="44"/>
      <c r="OPW18" s="44"/>
      <c r="OPX18" s="44"/>
      <c r="OPY18" s="44"/>
      <c r="OPZ18" s="44"/>
      <c r="OQA18" s="44"/>
      <c r="OQB18" s="44"/>
      <c r="OQC18" s="44"/>
      <c r="OQD18" s="44"/>
      <c r="OQE18" s="44"/>
      <c r="OQF18" s="44"/>
      <c r="OQG18" s="44"/>
      <c r="OQH18" s="44"/>
      <c r="OQI18" s="44"/>
      <c r="OQJ18" s="44"/>
      <c r="OQK18" s="44"/>
      <c r="OQL18" s="44"/>
      <c r="OQM18" s="44"/>
      <c r="OQN18" s="44"/>
      <c r="OQO18" s="44"/>
      <c r="OQP18" s="44"/>
      <c r="OQQ18" s="44"/>
      <c r="OQR18" s="44"/>
      <c r="OQS18" s="44"/>
      <c r="OQT18" s="44"/>
      <c r="OQU18" s="44"/>
      <c r="OQV18" s="44"/>
      <c r="OQW18" s="44"/>
      <c r="OQX18" s="44"/>
      <c r="OQY18" s="44"/>
      <c r="OQZ18" s="44"/>
      <c r="ORA18" s="44"/>
      <c r="ORB18" s="44"/>
      <c r="ORC18" s="44"/>
      <c r="ORD18" s="44"/>
      <c r="ORE18" s="44"/>
      <c r="ORF18" s="44"/>
      <c r="ORG18" s="44"/>
      <c r="ORH18" s="44"/>
      <c r="ORI18" s="44"/>
      <c r="ORJ18" s="44"/>
      <c r="ORK18" s="44"/>
      <c r="ORL18" s="44"/>
      <c r="ORM18" s="44"/>
      <c r="ORN18" s="44"/>
      <c r="ORO18" s="44"/>
      <c r="ORP18" s="44"/>
      <c r="ORQ18" s="44"/>
      <c r="ORR18" s="44"/>
      <c r="ORS18" s="44"/>
      <c r="ORT18" s="44"/>
      <c r="ORU18" s="44"/>
      <c r="ORV18" s="44"/>
      <c r="ORW18" s="44"/>
      <c r="ORX18" s="44"/>
      <c r="ORY18" s="44"/>
      <c r="ORZ18" s="44"/>
      <c r="OSA18" s="44"/>
      <c r="OSB18" s="44"/>
      <c r="OSC18" s="44"/>
      <c r="OSD18" s="44"/>
      <c r="OSE18" s="44"/>
      <c r="OSF18" s="44"/>
      <c r="OSG18" s="44"/>
      <c r="OSH18" s="44"/>
      <c r="OSI18" s="44"/>
      <c r="OSJ18" s="44"/>
      <c r="OSK18" s="44"/>
      <c r="OSL18" s="44"/>
      <c r="OSM18" s="44"/>
      <c r="OSN18" s="44"/>
      <c r="OSO18" s="44"/>
      <c r="OSP18" s="44"/>
      <c r="OSQ18" s="44"/>
      <c r="OSR18" s="44"/>
      <c r="OSS18" s="44"/>
      <c r="OST18" s="44"/>
      <c r="OSU18" s="44"/>
      <c r="OSV18" s="44"/>
      <c r="OSW18" s="44"/>
      <c r="OSX18" s="44"/>
      <c r="OSY18" s="44"/>
      <c r="OSZ18" s="44"/>
      <c r="OTA18" s="44"/>
      <c r="OTB18" s="44"/>
      <c r="OTC18" s="44"/>
      <c r="OTD18" s="44"/>
      <c r="OTE18" s="44"/>
      <c r="OTF18" s="44"/>
      <c r="OTG18" s="44"/>
      <c r="OTH18" s="44"/>
      <c r="OTI18" s="44"/>
      <c r="OTJ18" s="44"/>
      <c r="OTK18" s="44"/>
      <c r="OTL18" s="44"/>
      <c r="OTM18" s="44"/>
      <c r="OTN18" s="44"/>
      <c r="OTO18" s="44"/>
      <c r="OTP18" s="44"/>
      <c r="OTQ18" s="44"/>
      <c r="OTR18" s="44"/>
      <c r="OTS18" s="44"/>
      <c r="OTT18" s="44"/>
      <c r="OTU18" s="44"/>
      <c r="OTV18" s="44"/>
      <c r="OTW18" s="44"/>
      <c r="OTX18" s="44"/>
      <c r="OTY18" s="44"/>
      <c r="OTZ18" s="44"/>
      <c r="OUA18" s="44"/>
      <c r="OUB18" s="44"/>
      <c r="OUC18" s="44"/>
      <c r="OUD18" s="44"/>
      <c r="OUE18" s="44"/>
      <c r="OUF18" s="44"/>
      <c r="OUG18" s="44"/>
      <c r="OUH18" s="44"/>
      <c r="OUI18" s="44"/>
      <c r="OUJ18" s="44"/>
      <c r="OUK18" s="44"/>
      <c r="OUL18" s="44"/>
      <c r="OUM18" s="44"/>
      <c r="OUN18" s="44"/>
      <c r="OUO18" s="44"/>
      <c r="OUP18" s="44"/>
      <c r="OUQ18" s="44"/>
      <c r="OUR18" s="44"/>
      <c r="OUS18" s="44"/>
      <c r="OUT18" s="44"/>
      <c r="OUU18" s="44"/>
      <c r="OUV18" s="44"/>
      <c r="OUW18" s="44"/>
      <c r="OUX18" s="44"/>
      <c r="OUY18" s="44"/>
      <c r="OUZ18" s="44"/>
      <c r="OVA18" s="44"/>
      <c r="OVB18" s="44"/>
      <c r="OVC18" s="44"/>
      <c r="OVD18" s="44"/>
      <c r="OVE18" s="44"/>
      <c r="OVF18" s="44"/>
      <c r="OVG18" s="44"/>
      <c r="OVH18" s="44"/>
      <c r="OVI18" s="44"/>
      <c r="OVJ18" s="44"/>
      <c r="OVK18" s="44"/>
      <c r="OVL18" s="44"/>
      <c r="OVM18" s="44"/>
      <c r="OVN18" s="44"/>
      <c r="OVO18" s="44"/>
      <c r="OVP18" s="44"/>
      <c r="OVQ18" s="44"/>
      <c r="OVR18" s="44"/>
      <c r="OVS18" s="44"/>
      <c r="OVT18" s="44"/>
      <c r="OVU18" s="44"/>
      <c r="OVV18" s="44"/>
      <c r="OVW18" s="44"/>
      <c r="OVX18" s="44"/>
      <c r="OVY18" s="44"/>
      <c r="OVZ18" s="44"/>
      <c r="OWA18" s="44"/>
      <c r="OWB18" s="44"/>
      <c r="OWC18" s="44"/>
      <c r="OWD18" s="44"/>
      <c r="OWE18" s="44"/>
      <c r="OWF18" s="44"/>
      <c r="OWG18" s="44"/>
      <c r="OWH18" s="44"/>
      <c r="OWI18" s="44"/>
      <c r="OWJ18" s="44"/>
      <c r="OWK18" s="44"/>
      <c r="OWL18" s="44"/>
      <c r="OWM18" s="44"/>
      <c r="OWN18" s="44"/>
      <c r="OWO18" s="44"/>
      <c r="OWP18" s="44"/>
      <c r="OWQ18" s="44"/>
      <c r="OWR18" s="44"/>
      <c r="OWS18" s="44"/>
      <c r="OWT18" s="44"/>
      <c r="OWU18" s="44"/>
      <c r="OWV18" s="44"/>
      <c r="OWW18" s="44"/>
      <c r="OWX18" s="44"/>
      <c r="OWY18" s="44"/>
      <c r="OWZ18" s="44"/>
      <c r="OXA18" s="44"/>
      <c r="OXB18" s="44"/>
      <c r="OXC18" s="44"/>
      <c r="OXD18" s="44"/>
      <c r="OXE18" s="44"/>
      <c r="OXF18" s="44"/>
      <c r="OXG18" s="44"/>
      <c r="OXH18" s="44"/>
      <c r="OXI18" s="44"/>
      <c r="OXJ18" s="44"/>
      <c r="OXK18" s="44"/>
      <c r="OXL18" s="44"/>
      <c r="OXM18" s="44"/>
      <c r="OXN18" s="44"/>
      <c r="OXO18" s="44"/>
      <c r="OXP18" s="44"/>
      <c r="OXQ18" s="44"/>
      <c r="OXR18" s="44"/>
      <c r="OXS18" s="44"/>
      <c r="OXT18" s="44"/>
      <c r="OXU18" s="44"/>
      <c r="OXV18" s="44"/>
      <c r="OXW18" s="44"/>
      <c r="OXX18" s="44"/>
      <c r="OXY18" s="44"/>
      <c r="OXZ18" s="44"/>
      <c r="OYA18" s="44"/>
      <c r="OYB18" s="44"/>
      <c r="OYC18" s="44"/>
      <c r="OYD18" s="44"/>
      <c r="OYE18" s="44"/>
      <c r="OYF18" s="44"/>
      <c r="OYG18" s="44"/>
      <c r="OYH18" s="44"/>
      <c r="OYI18" s="44"/>
      <c r="OYJ18" s="44"/>
      <c r="OYK18" s="44"/>
      <c r="OYL18" s="44"/>
      <c r="OYM18" s="44"/>
      <c r="OYN18" s="44"/>
      <c r="OYO18" s="44"/>
      <c r="OYP18" s="44"/>
      <c r="OYQ18" s="44"/>
      <c r="OYR18" s="44"/>
      <c r="OYS18" s="44"/>
      <c r="OYT18" s="44"/>
      <c r="OYU18" s="44"/>
      <c r="OYV18" s="44"/>
      <c r="OYW18" s="44"/>
      <c r="OYX18" s="44"/>
      <c r="OYY18" s="44"/>
      <c r="OYZ18" s="44"/>
      <c r="OZA18" s="44"/>
      <c r="OZB18" s="44"/>
      <c r="OZC18" s="44"/>
      <c r="OZD18" s="44"/>
      <c r="OZE18" s="44"/>
      <c r="OZF18" s="44"/>
      <c r="OZG18" s="44"/>
      <c r="OZH18" s="44"/>
      <c r="OZI18" s="44"/>
      <c r="OZJ18" s="44"/>
      <c r="OZK18" s="44"/>
      <c r="OZL18" s="44"/>
      <c r="OZM18" s="44"/>
      <c r="OZN18" s="44"/>
      <c r="OZO18" s="44"/>
      <c r="OZP18" s="44"/>
      <c r="OZQ18" s="44"/>
      <c r="OZR18" s="44"/>
      <c r="OZS18" s="44"/>
      <c r="OZT18" s="44"/>
      <c r="OZU18" s="44"/>
      <c r="OZV18" s="44"/>
      <c r="OZW18" s="44"/>
      <c r="OZX18" s="44"/>
      <c r="OZY18" s="44"/>
      <c r="OZZ18" s="44"/>
      <c r="PAA18" s="44"/>
      <c r="PAB18" s="44"/>
      <c r="PAC18" s="44"/>
      <c r="PAD18" s="44"/>
      <c r="PAE18" s="44"/>
      <c r="PAF18" s="44"/>
      <c r="PAG18" s="44"/>
      <c r="PAH18" s="44"/>
      <c r="PAI18" s="44"/>
      <c r="PAJ18" s="44"/>
      <c r="PAK18" s="44"/>
      <c r="PAL18" s="44"/>
      <c r="PAM18" s="44"/>
      <c r="PAN18" s="44"/>
      <c r="PAO18" s="44"/>
      <c r="PAP18" s="44"/>
      <c r="PAQ18" s="44"/>
      <c r="PAR18" s="44"/>
      <c r="PAS18" s="44"/>
      <c r="PAT18" s="44"/>
      <c r="PAU18" s="44"/>
      <c r="PAV18" s="44"/>
      <c r="PAW18" s="44"/>
      <c r="PAX18" s="44"/>
      <c r="PAY18" s="44"/>
      <c r="PAZ18" s="44"/>
      <c r="PBA18" s="44"/>
      <c r="PBB18" s="44"/>
      <c r="PBC18" s="44"/>
      <c r="PBD18" s="44"/>
      <c r="PBE18" s="44"/>
      <c r="PBF18" s="44"/>
      <c r="PBG18" s="44"/>
      <c r="PBH18" s="44"/>
      <c r="PBI18" s="44"/>
      <c r="PBJ18" s="44"/>
      <c r="PBK18" s="44"/>
      <c r="PBL18" s="44"/>
      <c r="PBM18" s="44"/>
      <c r="PBN18" s="44"/>
      <c r="PBO18" s="44"/>
      <c r="PBP18" s="44"/>
      <c r="PBQ18" s="44"/>
      <c r="PBR18" s="44"/>
      <c r="PBS18" s="44"/>
      <c r="PBT18" s="44"/>
      <c r="PBU18" s="44"/>
      <c r="PBV18" s="44"/>
      <c r="PBW18" s="44"/>
      <c r="PBX18" s="44"/>
      <c r="PBY18" s="44"/>
      <c r="PBZ18" s="44"/>
      <c r="PCA18" s="44"/>
      <c r="PCB18" s="44"/>
      <c r="PCC18" s="44"/>
      <c r="PCD18" s="44"/>
      <c r="PCE18" s="44"/>
      <c r="PCF18" s="44"/>
      <c r="PCG18" s="44"/>
      <c r="PCH18" s="44"/>
      <c r="PCI18" s="44"/>
      <c r="PCJ18" s="44"/>
      <c r="PCK18" s="44"/>
      <c r="PCL18" s="44"/>
      <c r="PCM18" s="44"/>
      <c r="PCN18" s="44"/>
      <c r="PCO18" s="44"/>
      <c r="PCP18" s="44"/>
      <c r="PCQ18" s="44"/>
      <c r="PCR18" s="44"/>
      <c r="PCS18" s="44"/>
      <c r="PCT18" s="44"/>
      <c r="PCU18" s="44"/>
      <c r="PCV18" s="44"/>
      <c r="PCW18" s="44"/>
      <c r="PCX18" s="44"/>
      <c r="PCY18" s="44"/>
      <c r="PCZ18" s="44"/>
      <c r="PDA18" s="44"/>
      <c r="PDB18" s="44"/>
      <c r="PDC18" s="44"/>
      <c r="PDD18" s="44"/>
      <c r="PDE18" s="44"/>
      <c r="PDF18" s="44"/>
      <c r="PDG18" s="44"/>
      <c r="PDH18" s="44"/>
      <c r="PDI18" s="44"/>
      <c r="PDJ18" s="44"/>
      <c r="PDK18" s="44"/>
      <c r="PDL18" s="44"/>
      <c r="PDM18" s="44"/>
      <c r="PDN18" s="44"/>
      <c r="PDO18" s="44"/>
      <c r="PDP18" s="44"/>
      <c r="PDQ18" s="44"/>
      <c r="PDR18" s="44"/>
      <c r="PDS18" s="44"/>
      <c r="PDT18" s="44"/>
      <c r="PDU18" s="44"/>
      <c r="PDV18" s="44"/>
      <c r="PDW18" s="44"/>
      <c r="PDX18" s="44"/>
      <c r="PDY18" s="44"/>
      <c r="PDZ18" s="44"/>
      <c r="PEA18" s="44"/>
      <c r="PEB18" s="44"/>
      <c r="PEC18" s="44"/>
      <c r="PED18" s="44"/>
      <c r="PEE18" s="44"/>
      <c r="PEF18" s="44"/>
      <c r="PEG18" s="44"/>
      <c r="PEH18" s="44"/>
      <c r="PEI18" s="44"/>
      <c r="PEJ18" s="44"/>
      <c r="PEK18" s="44"/>
      <c r="PEL18" s="44"/>
      <c r="PEM18" s="44"/>
      <c r="PEN18" s="44"/>
      <c r="PEO18" s="44"/>
      <c r="PEP18" s="44"/>
      <c r="PEQ18" s="44"/>
      <c r="PER18" s="44"/>
      <c r="PES18" s="44"/>
      <c r="PET18" s="44"/>
      <c r="PEU18" s="44"/>
      <c r="PEV18" s="44"/>
      <c r="PEW18" s="44"/>
      <c r="PEX18" s="44"/>
      <c r="PEY18" s="44"/>
      <c r="PEZ18" s="44"/>
      <c r="PFA18" s="44"/>
      <c r="PFB18" s="44"/>
      <c r="PFC18" s="44"/>
      <c r="PFD18" s="44"/>
      <c r="PFE18" s="44"/>
      <c r="PFF18" s="44"/>
      <c r="PFG18" s="44"/>
      <c r="PFH18" s="44"/>
      <c r="PFI18" s="44"/>
      <c r="PFJ18" s="44"/>
      <c r="PFK18" s="44"/>
      <c r="PFL18" s="44"/>
      <c r="PFM18" s="44"/>
      <c r="PFN18" s="44"/>
      <c r="PFO18" s="44"/>
      <c r="PFP18" s="44"/>
      <c r="PFQ18" s="44"/>
      <c r="PFR18" s="44"/>
      <c r="PFS18" s="44"/>
      <c r="PFT18" s="44"/>
      <c r="PFU18" s="44"/>
      <c r="PFV18" s="44"/>
      <c r="PFW18" s="44"/>
      <c r="PFX18" s="44"/>
      <c r="PFY18" s="44"/>
      <c r="PFZ18" s="44"/>
      <c r="PGA18" s="44"/>
      <c r="PGB18" s="44"/>
      <c r="PGC18" s="44"/>
      <c r="PGD18" s="44"/>
      <c r="PGE18" s="44"/>
      <c r="PGF18" s="44"/>
      <c r="PGG18" s="44"/>
      <c r="PGH18" s="44"/>
      <c r="PGI18" s="44"/>
      <c r="PGJ18" s="44"/>
      <c r="PGK18" s="44"/>
      <c r="PGL18" s="44"/>
      <c r="PGM18" s="44"/>
      <c r="PGN18" s="44"/>
      <c r="PGO18" s="44"/>
      <c r="PGP18" s="44"/>
      <c r="PGQ18" s="44"/>
      <c r="PGR18" s="44"/>
      <c r="PGS18" s="44"/>
      <c r="PGT18" s="44"/>
      <c r="PGU18" s="44"/>
      <c r="PGV18" s="44"/>
      <c r="PGW18" s="44"/>
      <c r="PGX18" s="44"/>
      <c r="PGY18" s="44"/>
      <c r="PGZ18" s="44"/>
      <c r="PHA18" s="44"/>
      <c r="PHB18" s="44"/>
      <c r="PHC18" s="44"/>
      <c r="PHD18" s="44"/>
      <c r="PHE18" s="44"/>
      <c r="PHF18" s="44"/>
      <c r="PHG18" s="44"/>
      <c r="PHH18" s="44"/>
      <c r="PHI18" s="44"/>
      <c r="PHJ18" s="44"/>
      <c r="PHK18" s="44"/>
      <c r="PHL18" s="44"/>
      <c r="PHM18" s="44"/>
      <c r="PHN18" s="44"/>
      <c r="PHO18" s="44"/>
      <c r="PHP18" s="44"/>
      <c r="PHQ18" s="44"/>
      <c r="PHR18" s="44"/>
      <c r="PHS18" s="44"/>
      <c r="PHT18" s="44"/>
      <c r="PHU18" s="44"/>
      <c r="PHV18" s="44"/>
      <c r="PHW18" s="44"/>
      <c r="PHX18" s="44"/>
      <c r="PHY18" s="44"/>
      <c r="PHZ18" s="44"/>
      <c r="PIA18" s="44"/>
      <c r="PIB18" s="44"/>
      <c r="PIC18" s="44"/>
      <c r="PID18" s="44"/>
      <c r="PIE18" s="44"/>
      <c r="PIF18" s="44"/>
      <c r="PIG18" s="44"/>
      <c r="PIH18" s="44"/>
      <c r="PII18" s="44"/>
      <c r="PIJ18" s="44"/>
      <c r="PIK18" s="44"/>
      <c r="PIL18" s="44"/>
      <c r="PIM18" s="44"/>
      <c r="PIN18" s="44"/>
      <c r="PIO18" s="44"/>
      <c r="PIP18" s="44"/>
      <c r="PIQ18" s="44"/>
      <c r="PIR18" s="44"/>
      <c r="PIS18" s="44"/>
      <c r="PIT18" s="44"/>
      <c r="PIU18" s="44"/>
      <c r="PIV18" s="44"/>
      <c r="PIW18" s="44"/>
      <c r="PIX18" s="44"/>
      <c r="PIY18" s="44"/>
      <c r="PIZ18" s="44"/>
      <c r="PJA18" s="44"/>
      <c r="PJB18" s="44"/>
      <c r="PJC18" s="44"/>
      <c r="PJD18" s="44"/>
      <c r="PJE18" s="44"/>
      <c r="PJF18" s="44"/>
      <c r="PJG18" s="44"/>
      <c r="PJH18" s="44"/>
      <c r="PJI18" s="44"/>
      <c r="PJJ18" s="44"/>
      <c r="PJK18" s="44"/>
      <c r="PJL18" s="44"/>
      <c r="PJM18" s="44"/>
      <c r="PJN18" s="44"/>
      <c r="PJO18" s="44"/>
      <c r="PJP18" s="44"/>
      <c r="PJQ18" s="44"/>
      <c r="PJR18" s="44"/>
      <c r="PJS18" s="44"/>
      <c r="PJT18" s="44"/>
      <c r="PJU18" s="44"/>
      <c r="PJV18" s="44"/>
      <c r="PJW18" s="44"/>
      <c r="PJX18" s="44"/>
      <c r="PJY18" s="44"/>
      <c r="PJZ18" s="44"/>
      <c r="PKA18" s="44"/>
      <c r="PKB18" s="44"/>
      <c r="PKC18" s="44"/>
      <c r="PKD18" s="44"/>
      <c r="PKE18" s="44"/>
      <c r="PKF18" s="44"/>
      <c r="PKG18" s="44"/>
      <c r="PKH18" s="44"/>
      <c r="PKI18" s="44"/>
      <c r="PKJ18" s="44"/>
      <c r="PKK18" s="44"/>
      <c r="PKL18" s="44"/>
      <c r="PKM18" s="44"/>
      <c r="PKN18" s="44"/>
      <c r="PKO18" s="44"/>
      <c r="PKP18" s="44"/>
      <c r="PKQ18" s="44"/>
      <c r="PKR18" s="44"/>
      <c r="PKS18" s="44"/>
      <c r="PKT18" s="44"/>
      <c r="PKU18" s="44"/>
      <c r="PKV18" s="44"/>
      <c r="PKW18" s="44"/>
      <c r="PKX18" s="44"/>
      <c r="PKY18" s="44"/>
      <c r="PKZ18" s="44"/>
      <c r="PLA18" s="44"/>
      <c r="PLB18" s="44"/>
      <c r="PLC18" s="44"/>
      <c r="PLD18" s="44"/>
      <c r="PLE18" s="44"/>
      <c r="PLF18" s="44"/>
      <c r="PLG18" s="44"/>
      <c r="PLH18" s="44"/>
      <c r="PLI18" s="44"/>
      <c r="PLJ18" s="44"/>
      <c r="PLK18" s="44"/>
      <c r="PLL18" s="44"/>
      <c r="PLM18" s="44"/>
      <c r="PLN18" s="44"/>
      <c r="PLO18" s="44"/>
      <c r="PLP18" s="44"/>
      <c r="PLQ18" s="44"/>
      <c r="PLR18" s="44"/>
      <c r="PLS18" s="44"/>
      <c r="PLT18" s="44"/>
      <c r="PLU18" s="44"/>
      <c r="PLV18" s="44"/>
      <c r="PLW18" s="44"/>
      <c r="PLX18" s="44"/>
      <c r="PLY18" s="44"/>
      <c r="PLZ18" s="44"/>
      <c r="PMA18" s="44"/>
      <c r="PMB18" s="44"/>
      <c r="PMC18" s="44"/>
      <c r="PMD18" s="44"/>
      <c r="PME18" s="44"/>
      <c r="PMF18" s="44"/>
      <c r="PMG18" s="44"/>
      <c r="PMH18" s="44"/>
      <c r="PMI18" s="44"/>
      <c r="PMJ18" s="44"/>
      <c r="PMK18" s="44"/>
      <c r="PML18" s="44"/>
      <c r="PMM18" s="44"/>
      <c r="PMN18" s="44"/>
      <c r="PMO18" s="44"/>
      <c r="PMP18" s="44"/>
      <c r="PMQ18" s="44"/>
      <c r="PMR18" s="44"/>
      <c r="PMS18" s="44"/>
      <c r="PMT18" s="44"/>
      <c r="PMU18" s="44"/>
      <c r="PMV18" s="44"/>
      <c r="PMW18" s="44"/>
      <c r="PMX18" s="44"/>
      <c r="PMY18" s="44"/>
      <c r="PMZ18" s="44"/>
      <c r="PNA18" s="44"/>
      <c r="PNB18" s="44"/>
      <c r="PNC18" s="44"/>
      <c r="PND18" s="44"/>
      <c r="PNE18" s="44"/>
      <c r="PNF18" s="44"/>
      <c r="PNG18" s="44"/>
      <c r="PNH18" s="44"/>
      <c r="PNI18" s="44"/>
      <c r="PNJ18" s="44"/>
      <c r="PNK18" s="44"/>
      <c r="PNL18" s="44"/>
      <c r="PNM18" s="44"/>
      <c r="PNN18" s="44"/>
      <c r="PNO18" s="44"/>
      <c r="PNP18" s="44"/>
      <c r="PNQ18" s="44"/>
      <c r="PNR18" s="44"/>
      <c r="PNS18" s="44"/>
      <c r="PNT18" s="44"/>
      <c r="PNU18" s="44"/>
      <c r="PNV18" s="44"/>
      <c r="PNW18" s="44"/>
      <c r="PNX18" s="44"/>
      <c r="PNY18" s="44"/>
      <c r="PNZ18" s="44"/>
      <c r="POA18" s="44"/>
      <c r="POB18" s="44"/>
      <c r="POC18" s="44"/>
      <c r="POD18" s="44"/>
      <c r="POE18" s="44"/>
      <c r="POF18" s="44"/>
      <c r="POG18" s="44"/>
      <c r="POH18" s="44"/>
      <c r="POI18" s="44"/>
      <c r="POJ18" s="44"/>
      <c r="POK18" s="44"/>
      <c r="POL18" s="44"/>
      <c r="POM18" s="44"/>
      <c r="PON18" s="44"/>
      <c r="POO18" s="44"/>
      <c r="POP18" s="44"/>
      <c r="POQ18" s="44"/>
      <c r="POR18" s="44"/>
      <c r="POS18" s="44"/>
      <c r="POT18" s="44"/>
      <c r="POU18" s="44"/>
      <c r="POV18" s="44"/>
      <c r="POW18" s="44"/>
      <c r="POX18" s="44"/>
      <c r="POY18" s="44"/>
      <c r="POZ18" s="44"/>
      <c r="PPA18" s="44"/>
      <c r="PPB18" s="44"/>
      <c r="PPC18" s="44"/>
      <c r="PPD18" s="44"/>
      <c r="PPE18" s="44"/>
      <c r="PPF18" s="44"/>
      <c r="PPG18" s="44"/>
      <c r="PPH18" s="44"/>
      <c r="PPI18" s="44"/>
      <c r="PPJ18" s="44"/>
      <c r="PPK18" s="44"/>
      <c r="PPL18" s="44"/>
      <c r="PPM18" s="44"/>
      <c r="PPN18" s="44"/>
      <c r="PPO18" s="44"/>
      <c r="PPP18" s="44"/>
      <c r="PPQ18" s="44"/>
      <c r="PPR18" s="44"/>
      <c r="PPS18" s="44"/>
      <c r="PPT18" s="44"/>
      <c r="PPU18" s="44"/>
      <c r="PPV18" s="44"/>
      <c r="PPW18" s="44"/>
      <c r="PPX18" s="44"/>
      <c r="PPY18" s="44"/>
      <c r="PPZ18" s="44"/>
      <c r="PQA18" s="44"/>
      <c r="PQB18" s="44"/>
      <c r="PQC18" s="44"/>
      <c r="PQD18" s="44"/>
      <c r="PQE18" s="44"/>
      <c r="PQF18" s="44"/>
      <c r="PQG18" s="44"/>
      <c r="PQH18" s="44"/>
      <c r="PQI18" s="44"/>
      <c r="PQJ18" s="44"/>
      <c r="PQK18" s="44"/>
      <c r="PQL18" s="44"/>
      <c r="PQM18" s="44"/>
      <c r="PQN18" s="44"/>
      <c r="PQO18" s="44"/>
      <c r="PQP18" s="44"/>
      <c r="PQQ18" s="44"/>
      <c r="PQR18" s="44"/>
      <c r="PQS18" s="44"/>
      <c r="PQT18" s="44"/>
      <c r="PQU18" s="44"/>
      <c r="PQV18" s="44"/>
      <c r="PQW18" s="44"/>
      <c r="PQX18" s="44"/>
      <c r="PQY18" s="44"/>
      <c r="PQZ18" s="44"/>
      <c r="PRA18" s="44"/>
      <c r="PRB18" s="44"/>
      <c r="PRC18" s="44"/>
      <c r="PRD18" s="44"/>
      <c r="PRE18" s="44"/>
      <c r="PRF18" s="44"/>
      <c r="PRG18" s="44"/>
      <c r="PRH18" s="44"/>
      <c r="PRI18" s="44"/>
      <c r="PRJ18" s="44"/>
      <c r="PRK18" s="44"/>
      <c r="PRL18" s="44"/>
      <c r="PRM18" s="44"/>
      <c r="PRN18" s="44"/>
      <c r="PRO18" s="44"/>
      <c r="PRP18" s="44"/>
      <c r="PRQ18" s="44"/>
      <c r="PRR18" s="44"/>
      <c r="PRS18" s="44"/>
      <c r="PRT18" s="44"/>
      <c r="PRU18" s="44"/>
      <c r="PRV18" s="44"/>
      <c r="PRW18" s="44"/>
      <c r="PRX18" s="44"/>
      <c r="PRY18" s="44"/>
      <c r="PRZ18" s="44"/>
      <c r="PSA18" s="44"/>
      <c r="PSB18" s="44"/>
      <c r="PSC18" s="44"/>
      <c r="PSD18" s="44"/>
      <c r="PSE18" s="44"/>
      <c r="PSF18" s="44"/>
      <c r="PSG18" s="44"/>
      <c r="PSH18" s="44"/>
      <c r="PSI18" s="44"/>
      <c r="PSJ18" s="44"/>
      <c r="PSK18" s="44"/>
      <c r="PSL18" s="44"/>
      <c r="PSM18" s="44"/>
      <c r="PSN18" s="44"/>
      <c r="PSO18" s="44"/>
      <c r="PSP18" s="44"/>
      <c r="PSQ18" s="44"/>
      <c r="PSR18" s="44"/>
      <c r="PSS18" s="44"/>
      <c r="PST18" s="44"/>
      <c r="PSU18" s="44"/>
      <c r="PSV18" s="44"/>
      <c r="PSW18" s="44"/>
      <c r="PSX18" s="44"/>
      <c r="PSY18" s="44"/>
      <c r="PSZ18" s="44"/>
      <c r="PTA18" s="44"/>
      <c r="PTB18" s="44"/>
      <c r="PTC18" s="44"/>
      <c r="PTD18" s="44"/>
      <c r="PTE18" s="44"/>
      <c r="PTF18" s="44"/>
      <c r="PTG18" s="44"/>
      <c r="PTH18" s="44"/>
      <c r="PTI18" s="44"/>
      <c r="PTJ18" s="44"/>
      <c r="PTK18" s="44"/>
      <c r="PTL18" s="44"/>
      <c r="PTM18" s="44"/>
      <c r="PTN18" s="44"/>
      <c r="PTO18" s="44"/>
      <c r="PTP18" s="44"/>
      <c r="PTQ18" s="44"/>
      <c r="PTR18" s="44"/>
      <c r="PTS18" s="44"/>
      <c r="PTT18" s="44"/>
      <c r="PTU18" s="44"/>
      <c r="PTV18" s="44"/>
      <c r="PTW18" s="44"/>
      <c r="PTX18" s="44"/>
      <c r="PTY18" s="44"/>
      <c r="PTZ18" s="44"/>
      <c r="PUA18" s="44"/>
      <c r="PUB18" s="44"/>
      <c r="PUC18" s="44"/>
      <c r="PUD18" s="44"/>
      <c r="PUE18" s="44"/>
      <c r="PUF18" s="44"/>
      <c r="PUG18" s="44"/>
      <c r="PUH18" s="44"/>
      <c r="PUI18" s="44"/>
      <c r="PUJ18" s="44"/>
      <c r="PUK18" s="44"/>
      <c r="PUL18" s="44"/>
      <c r="PUM18" s="44"/>
      <c r="PUN18" s="44"/>
      <c r="PUO18" s="44"/>
      <c r="PUP18" s="44"/>
      <c r="PUQ18" s="44"/>
      <c r="PUR18" s="44"/>
      <c r="PUS18" s="44"/>
      <c r="PUT18" s="44"/>
      <c r="PUU18" s="44"/>
      <c r="PUV18" s="44"/>
      <c r="PUW18" s="44"/>
      <c r="PUX18" s="44"/>
      <c r="PUY18" s="44"/>
      <c r="PUZ18" s="44"/>
      <c r="PVA18" s="44"/>
      <c r="PVB18" s="44"/>
      <c r="PVC18" s="44"/>
      <c r="PVD18" s="44"/>
      <c r="PVE18" s="44"/>
      <c r="PVF18" s="44"/>
      <c r="PVG18" s="44"/>
      <c r="PVH18" s="44"/>
      <c r="PVI18" s="44"/>
      <c r="PVJ18" s="44"/>
      <c r="PVK18" s="44"/>
      <c r="PVL18" s="44"/>
      <c r="PVM18" s="44"/>
      <c r="PVN18" s="44"/>
      <c r="PVO18" s="44"/>
      <c r="PVP18" s="44"/>
      <c r="PVQ18" s="44"/>
      <c r="PVR18" s="44"/>
      <c r="PVS18" s="44"/>
      <c r="PVT18" s="44"/>
      <c r="PVU18" s="44"/>
      <c r="PVV18" s="44"/>
      <c r="PVW18" s="44"/>
      <c r="PVX18" s="44"/>
      <c r="PVY18" s="44"/>
      <c r="PVZ18" s="44"/>
      <c r="PWA18" s="44"/>
      <c r="PWB18" s="44"/>
      <c r="PWC18" s="44"/>
      <c r="PWD18" s="44"/>
      <c r="PWE18" s="44"/>
      <c r="PWF18" s="44"/>
      <c r="PWG18" s="44"/>
      <c r="PWH18" s="44"/>
      <c r="PWI18" s="44"/>
      <c r="PWJ18" s="44"/>
      <c r="PWK18" s="44"/>
      <c r="PWL18" s="44"/>
      <c r="PWM18" s="44"/>
      <c r="PWN18" s="44"/>
      <c r="PWO18" s="44"/>
      <c r="PWP18" s="44"/>
      <c r="PWQ18" s="44"/>
      <c r="PWR18" s="44"/>
      <c r="PWS18" s="44"/>
      <c r="PWT18" s="44"/>
      <c r="PWU18" s="44"/>
      <c r="PWV18" s="44"/>
      <c r="PWW18" s="44"/>
      <c r="PWX18" s="44"/>
      <c r="PWY18" s="44"/>
      <c r="PWZ18" s="44"/>
      <c r="PXA18" s="44"/>
      <c r="PXB18" s="44"/>
      <c r="PXC18" s="44"/>
      <c r="PXD18" s="44"/>
      <c r="PXE18" s="44"/>
      <c r="PXF18" s="44"/>
      <c r="PXG18" s="44"/>
      <c r="PXH18" s="44"/>
      <c r="PXI18" s="44"/>
      <c r="PXJ18" s="44"/>
      <c r="PXK18" s="44"/>
      <c r="PXL18" s="44"/>
      <c r="PXM18" s="44"/>
      <c r="PXN18" s="44"/>
      <c r="PXO18" s="44"/>
      <c r="PXP18" s="44"/>
      <c r="PXQ18" s="44"/>
      <c r="PXR18" s="44"/>
      <c r="PXS18" s="44"/>
      <c r="PXT18" s="44"/>
      <c r="PXU18" s="44"/>
      <c r="PXV18" s="44"/>
      <c r="PXW18" s="44"/>
      <c r="PXX18" s="44"/>
      <c r="PXY18" s="44"/>
      <c r="PXZ18" s="44"/>
      <c r="PYA18" s="44"/>
      <c r="PYB18" s="44"/>
      <c r="PYC18" s="44"/>
      <c r="PYD18" s="44"/>
      <c r="PYE18" s="44"/>
      <c r="PYF18" s="44"/>
      <c r="PYG18" s="44"/>
      <c r="PYH18" s="44"/>
      <c r="PYI18" s="44"/>
      <c r="PYJ18" s="44"/>
      <c r="PYK18" s="44"/>
      <c r="PYL18" s="44"/>
      <c r="PYM18" s="44"/>
      <c r="PYN18" s="44"/>
      <c r="PYO18" s="44"/>
      <c r="PYP18" s="44"/>
      <c r="PYQ18" s="44"/>
      <c r="PYR18" s="44"/>
      <c r="PYS18" s="44"/>
      <c r="PYT18" s="44"/>
      <c r="PYU18" s="44"/>
      <c r="PYV18" s="44"/>
      <c r="PYW18" s="44"/>
      <c r="PYX18" s="44"/>
      <c r="PYY18" s="44"/>
      <c r="PYZ18" s="44"/>
      <c r="PZA18" s="44"/>
      <c r="PZB18" s="44"/>
      <c r="PZC18" s="44"/>
      <c r="PZD18" s="44"/>
      <c r="PZE18" s="44"/>
      <c r="PZF18" s="44"/>
      <c r="PZG18" s="44"/>
      <c r="PZH18" s="44"/>
      <c r="PZI18" s="44"/>
      <c r="PZJ18" s="44"/>
      <c r="PZK18" s="44"/>
      <c r="PZL18" s="44"/>
      <c r="PZM18" s="44"/>
      <c r="PZN18" s="44"/>
      <c r="PZO18" s="44"/>
      <c r="PZP18" s="44"/>
      <c r="PZQ18" s="44"/>
      <c r="PZR18" s="44"/>
      <c r="PZS18" s="44"/>
      <c r="PZT18" s="44"/>
      <c r="PZU18" s="44"/>
      <c r="PZV18" s="44"/>
      <c r="PZW18" s="44"/>
      <c r="PZX18" s="44"/>
      <c r="PZY18" s="44"/>
      <c r="PZZ18" s="44"/>
      <c r="QAA18" s="44"/>
      <c r="QAB18" s="44"/>
      <c r="QAC18" s="44"/>
      <c r="QAD18" s="44"/>
      <c r="QAE18" s="44"/>
      <c r="QAF18" s="44"/>
      <c r="QAG18" s="44"/>
      <c r="QAH18" s="44"/>
      <c r="QAI18" s="44"/>
      <c r="QAJ18" s="44"/>
      <c r="QAK18" s="44"/>
      <c r="QAL18" s="44"/>
      <c r="QAM18" s="44"/>
      <c r="QAN18" s="44"/>
      <c r="QAO18" s="44"/>
      <c r="QAP18" s="44"/>
      <c r="QAQ18" s="44"/>
      <c r="QAR18" s="44"/>
      <c r="QAS18" s="44"/>
      <c r="QAT18" s="44"/>
      <c r="QAU18" s="44"/>
      <c r="QAV18" s="44"/>
      <c r="QAW18" s="44"/>
      <c r="QAX18" s="44"/>
      <c r="QAY18" s="44"/>
      <c r="QAZ18" s="44"/>
      <c r="QBA18" s="44"/>
      <c r="QBB18" s="44"/>
      <c r="QBC18" s="44"/>
      <c r="QBD18" s="44"/>
      <c r="QBE18" s="44"/>
      <c r="QBF18" s="44"/>
      <c r="QBG18" s="44"/>
      <c r="QBH18" s="44"/>
      <c r="QBI18" s="44"/>
      <c r="QBJ18" s="44"/>
      <c r="QBK18" s="44"/>
      <c r="QBL18" s="44"/>
      <c r="QBM18" s="44"/>
      <c r="QBN18" s="44"/>
      <c r="QBO18" s="44"/>
      <c r="QBP18" s="44"/>
      <c r="QBQ18" s="44"/>
      <c r="QBR18" s="44"/>
      <c r="QBS18" s="44"/>
      <c r="QBT18" s="44"/>
      <c r="QBU18" s="44"/>
      <c r="QBV18" s="44"/>
      <c r="QBW18" s="44"/>
      <c r="QBX18" s="44"/>
      <c r="QBY18" s="44"/>
      <c r="QBZ18" s="44"/>
      <c r="QCA18" s="44"/>
      <c r="QCB18" s="44"/>
      <c r="QCC18" s="44"/>
      <c r="QCD18" s="44"/>
      <c r="QCE18" s="44"/>
      <c r="QCF18" s="44"/>
      <c r="QCG18" s="44"/>
      <c r="QCH18" s="44"/>
      <c r="QCI18" s="44"/>
      <c r="QCJ18" s="44"/>
      <c r="QCK18" s="44"/>
      <c r="QCL18" s="44"/>
      <c r="QCM18" s="44"/>
      <c r="QCN18" s="44"/>
      <c r="QCO18" s="44"/>
      <c r="QCP18" s="44"/>
      <c r="QCQ18" s="44"/>
      <c r="QCR18" s="44"/>
      <c r="QCS18" s="44"/>
      <c r="QCT18" s="44"/>
      <c r="QCU18" s="44"/>
      <c r="QCV18" s="44"/>
      <c r="QCW18" s="44"/>
      <c r="QCX18" s="44"/>
      <c r="QCY18" s="44"/>
      <c r="QCZ18" s="44"/>
      <c r="QDA18" s="44"/>
      <c r="QDB18" s="44"/>
      <c r="QDC18" s="44"/>
      <c r="QDD18" s="44"/>
      <c r="QDE18" s="44"/>
      <c r="QDF18" s="44"/>
      <c r="QDG18" s="44"/>
      <c r="QDH18" s="44"/>
      <c r="QDI18" s="44"/>
      <c r="QDJ18" s="44"/>
      <c r="QDK18" s="44"/>
      <c r="QDL18" s="44"/>
      <c r="QDM18" s="44"/>
      <c r="QDN18" s="44"/>
      <c r="QDO18" s="44"/>
      <c r="QDP18" s="44"/>
      <c r="QDQ18" s="44"/>
      <c r="QDR18" s="44"/>
      <c r="QDS18" s="44"/>
      <c r="QDT18" s="44"/>
      <c r="QDU18" s="44"/>
      <c r="QDV18" s="44"/>
      <c r="QDW18" s="44"/>
      <c r="QDX18" s="44"/>
      <c r="QDY18" s="44"/>
      <c r="QDZ18" s="44"/>
      <c r="QEA18" s="44"/>
      <c r="QEB18" s="44"/>
      <c r="QEC18" s="44"/>
      <c r="QED18" s="44"/>
      <c r="QEE18" s="44"/>
      <c r="QEF18" s="44"/>
      <c r="QEG18" s="44"/>
      <c r="QEH18" s="44"/>
      <c r="QEI18" s="44"/>
      <c r="QEJ18" s="44"/>
      <c r="QEK18" s="44"/>
      <c r="QEL18" s="44"/>
      <c r="QEM18" s="44"/>
      <c r="QEN18" s="44"/>
      <c r="QEO18" s="44"/>
      <c r="QEP18" s="44"/>
      <c r="QEQ18" s="44"/>
      <c r="QER18" s="44"/>
      <c r="QES18" s="44"/>
      <c r="QET18" s="44"/>
      <c r="QEU18" s="44"/>
      <c r="QEV18" s="44"/>
      <c r="QEW18" s="44"/>
      <c r="QEX18" s="44"/>
      <c r="QEY18" s="44"/>
      <c r="QEZ18" s="44"/>
      <c r="QFA18" s="44"/>
      <c r="QFB18" s="44"/>
      <c r="QFC18" s="44"/>
      <c r="QFD18" s="44"/>
      <c r="QFE18" s="44"/>
      <c r="QFF18" s="44"/>
      <c r="QFG18" s="44"/>
      <c r="QFH18" s="44"/>
      <c r="QFI18" s="44"/>
      <c r="QFJ18" s="44"/>
      <c r="QFK18" s="44"/>
      <c r="QFL18" s="44"/>
      <c r="QFM18" s="44"/>
      <c r="QFN18" s="44"/>
      <c r="QFO18" s="44"/>
      <c r="QFP18" s="44"/>
      <c r="QFQ18" s="44"/>
      <c r="QFR18" s="44"/>
      <c r="QFS18" s="44"/>
      <c r="QFT18" s="44"/>
      <c r="QFU18" s="44"/>
      <c r="QFV18" s="44"/>
      <c r="QFW18" s="44"/>
      <c r="QFX18" s="44"/>
      <c r="QFY18" s="44"/>
      <c r="QFZ18" s="44"/>
      <c r="QGA18" s="44"/>
      <c r="QGB18" s="44"/>
      <c r="QGC18" s="44"/>
      <c r="QGD18" s="44"/>
      <c r="QGE18" s="44"/>
      <c r="QGF18" s="44"/>
      <c r="QGG18" s="44"/>
      <c r="QGH18" s="44"/>
      <c r="QGI18" s="44"/>
      <c r="QGJ18" s="44"/>
      <c r="QGK18" s="44"/>
      <c r="QGL18" s="44"/>
      <c r="QGM18" s="44"/>
      <c r="QGN18" s="44"/>
      <c r="QGO18" s="44"/>
      <c r="QGP18" s="44"/>
      <c r="QGQ18" s="44"/>
      <c r="QGR18" s="44"/>
      <c r="QGS18" s="44"/>
      <c r="QGT18" s="44"/>
      <c r="QGU18" s="44"/>
      <c r="QGV18" s="44"/>
      <c r="QGW18" s="44"/>
      <c r="QGX18" s="44"/>
      <c r="QGY18" s="44"/>
      <c r="QGZ18" s="44"/>
      <c r="QHA18" s="44"/>
      <c r="QHB18" s="44"/>
      <c r="QHC18" s="44"/>
      <c r="QHD18" s="44"/>
      <c r="QHE18" s="44"/>
      <c r="QHF18" s="44"/>
      <c r="QHG18" s="44"/>
      <c r="QHH18" s="44"/>
      <c r="QHI18" s="44"/>
      <c r="QHJ18" s="44"/>
      <c r="QHK18" s="44"/>
      <c r="QHL18" s="44"/>
      <c r="QHM18" s="44"/>
      <c r="QHN18" s="44"/>
      <c r="QHO18" s="44"/>
      <c r="QHP18" s="44"/>
      <c r="QHQ18" s="44"/>
      <c r="QHR18" s="44"/>
      <c r="QHS18" s="44"/>
      <c r="QHT18" s="44"/>
      <c r="QHU18" s="44"/>
      <c r="QHV18" s="44"/>
      <c r="QHW18" s="44"/>
      <c r="QHX18" s="44"/>
      <c r="QHY18" s="44"/>
      <c r="QHZ18" s="44"/>
      <c r="QIA18" s="44"/>
      <c r="QIB18" s="44"/>
      <c r="QIC18" s="44"/>
      <c r="QID18" s="44"/>
      <c r="QIE18" s="44"/>
      <c r="QIF18" s="44"/>
      <c r="QIG18" s="44"/>
      <c r="QIH18" s="44"/>
      <c r="QII18" s="44"/>
      <c r="QIJ18" s="44"/>
      <c r="QIK18" s="44"/>
      <c r="QIL18" s="44"/>
      <c r="QIM18" s="44"/>
      <c r="QIN18" s="44"/>
      <c r="QIO18" s="44"/>
      <c r="QIP18" s="44"/>
      <c r="QIQ18" s="44"/>
      <c r="QIR18" s="44"/>
      <c r="QIS18" s="44"/>
      <c r="QIT18" s="44"/>
      <c r="QIU18" s="44"/>
      <c r="QIV18" s="44"/>
      <c r="QIW18" s="44"/>
      <c r="QIX18" s="44"/>
      <c r="QIY18" s="44"/>
      <c r="QIZ18" s="44"/>
      <c r="QJA18" s="44"/>
      <c r="QJB18" s="44"/>
      <c r="QJC18" s="44"/>
      <c r="QJD18" s="44"/>
      <c r="QJE18" s="44"/>
      <c r="QJF18" s="44"/>
      <c r="QJG18" s="44"/>
      <c r="QJH18" s="44"/>
      <c r="QJI18" s="44"/>
      <c r="QJJ18" s="44"/>
      <c r="QJK18" s="44"/>
      <c r="QJL18" s="44"/>
      <c r="QJM18" s="44"/>
      <c r="QJN18" s="44"/>
      <c r="QJO18" s="44"/>
      <c r="QJP18" s="44"/>
      <c r="QJQ18" s="44"/>
      <c r="QJR18" s="44"/>
      <c r="QJS18" s="44"/>
      <c r="QJT18" s="44"/>
      <c r="QJU18" s="44"/>
      <c r="QJV18" s="44"/>
      <c r="QJW18" s="44"/>
      <c r="QJX18" s="44"/>
      <c r="QJY18" s="44"/>
      <c r="QJZ18" s="44"/>
      <c r="QKA18" s="44"/>
      <c r="QKB18" s="44"/>
      <c r="QKC18" s="44"/>
      <c r="QKD18" s="44"/>
      <c r="QKE18" s="44"/>
      <c r="QKF18" s="44"/>
      <c r="QKG18" s="44"/>
      <c r="QKH18" s="44"/>
      <c r="QKI18" s="44"/>
      <c r="QKJ18" s="44"/>
      <c r="QKK18" s="44"/>
      <c r="QKL18" s="44"/>
      <c r="QKM18" s="44"/>
      <c r="QKN18" s="44"/>
      <c r="QKO18" s="44"/>
      <c r="QKP18" s="44"/>
      <c r="QKQ18" s="44"/>
      <c r="QKR18" s="44"/>
      <c r="QKS18" s="44"/>
      <c r="QKT18" s="44"/>
      <c r="QKU18" s="44"/>
      <c r="QKV18" s="44"/>
      <c r="QKW18" s="44"/>
      <c r="QKX18" s="44"/>
      <c r="QKY18" s="44"/>
      <c r="QKZ18" s="44"/>
      <c r="QLA18" s="44"/>
      <c r="QLB18" s="44"/>
      <c r="QLC18" s="44"/>
      <c r="QLD18" s="44"/>
      <c r="QLE18" s="44"/>
      <c r="QLF18" s="44"/>
      <c r="QLG18" s="44"/>
      <c r="QLH18" s="44"/>
      <c r="QLI18" s="44"/>
      <c r="QLJ18" s="44"/>
      <c r="QLK18" s="44"/>
      <c r="QLL18" s="44"/>
      <c r="QLM18" s="44"/>
      <c r="QLN18" s="44"/>
      <c r="QLO18" s="44"/>
      <c r="QLP18" s="44"/>
      <c r="QLQ18" s="44"/>
      <c r="QLR18" s="44"/>
      <c r="QLS18" s="44"/>
      <c r="QLT18" s="44"/>
      <c r="QLU18" s="44"/>
      <c r="QLV18" s="44"/>
      <c r="QLW18" s="44"/>
      <c r="QLX18" s="44"/>
      <c r="QLY18" s="44"/>
      <c r="QLZ18" s="44"/>
      <c r="QMA18" s="44"/>
      <c r="QMB18" s="44"/>
      <c r="QMC18" s="44"/>
      <c r="QMD18" s="44"/>
      <c r="QME18" s="44"/>
      <c r="QMF18" s="44"/>
      <c r="QMG18" s="44"/>
      <c r="QMH18" s="44"/>
      <c r="QMI18" s="44"/>
      <c r="QMJ18" s="44"/>
      <c r="QMK18" s="44"/>
      <c r="QML18" s="44"/>
      <c r="QMM18" s="44"/>
      <c r="QMN18" s="44"/>
      <c r="QMO18" s="44"/>
      <c r="QMP18" s="44"/>
      <c r="QMQ18" s="44"/>
      <c r="QMR18" s="44"/>
      <c r="QMS18" s="44"/>
      <c r="QMT18" s="44"/>
      <c r="QMU18" s="44"/>
      <c r="QMV18" s="44"/>
      <c r="QMW18" s="44"/>
      <c r="QMX18" s="44"/>
      <c r="QMY18" s="44"/>
      <c r="QMZ18" s="44"/>
      <c r="QNA18" s="44"/>
      <c r="QNB18" s="44"/>
      <c r="QNC18" s="44"/>
      <c r="QND18" s="44"/>
      <c r="QNE18" s="44"/>
      <c r="QNF18" s="44"/>
      <c r="QNG18" s="44"/>
      <c r="QNH18" s="44"/>
      <c r="QNI18" s="44"/>
      <c r="QNJ18" s="44"/>
      <c r="QNK18" s="44"/>
      <c r="QNL18" s="44"/>
      <c r="QNM18" s="44"/>
      <c r="QNN18" s="44"/>
      <c r="QNO18" s="44"/>
      <c r="QNP18" s="44"/>
      <c r="QNQ18" s="44"/>
      <c r="QNR18" s="44"/>
      <c r="QNS18" s="44"/>
      <c r="QNT18" s="44"/>
      <c r="QNU18" s="44"/>
      <c r="QNV18" s="44"/>
      <c r="QNW18" s="44"/>
      <c r="QNX18" s="44"/>
      <c r="QNY18" s="44"/>
      <c r="QNZ18" s="44"/>
      <c r="QOA18" s="44"/>
      <c r="QOB18" s="44"/>
      <c r="QOC18" s="44"/>
      <c r="QOD18" s="44"/>
      <c r="QOE18" s="44"/>
      <c r="QOF18" s="44"/>
      <c r="QOG18" s="44"/>
      <c r="QOH18" s="44"/>
      <c r="QOI18" s="44"/>
      <c r="QOJ18" s="44"/>
      <c r="QOK18" s="44"/>
      <c r="QOL18" s="44"/>
      <c r="QOM18" s="44"/>
      <c r="QON18" s="44"/>
      <c r="QOO18" s="44"/>
      <c r="QOP18" s="44"/>
      <c r="QOQ18" s="44"/>
      <c r="QOR18" s="44"/>
      <c r="QOS18" s="44"/>
      <c r="QOT18" s="44"/>
      <c r="QOU18" s="44"/>
      <c r="QOV18" s="44"/>
      <c r="QOW18" s="44"/>
      <c r="QOX18" s="44"/>
      <c r="QOY18" s="44"/>
      <c r="QOZ18" s="44"/>
      <c r="QPA18" s="44"/>
      <c r="QPB18" s="44"/>
      <c r="QPC18" s="44"/>
      <c r="QPD18" s="44"/>
      <c r="QPE18" s="44"/>
      <c r="QPF18" s="44"/>
      <c r="QPG18" s="44"/>
      <c r="QPH18" s="44"/>
      <c r="QPI18" s="44"/>
      <c r="QPJ18" s="44"/>
      <c r="QPK18" s="44"/>
      <c r="QPL18" s="44"/>
      <c r="QPM18" s="44"/>
      <c r="QPN18" s="44"/>
      <c r="QPO18" s="44"/>
      <c r="QPP18" s="44"/>
      <c r="QPQ18" s="44"/>
      <c r="QPR18" s="44"/>
      <c r="QPS18" s="44"/>
      <c r="QPT18" s="44"/>
      <c r="QPU18" s="44"/>
      <c r="QPV18" s="44"/>
      <c r="QPW18" s="44"/>
      <c r="QPX18" s="44"/>
      <c r="QPY18" s="44"/>
      <c r="QPZ18" s="44"/>
      <c r="QQA18" s="44"/>
      <c r="QQB18" s="44"/>
      <c r="QQC18" s="44"/>
      <c r="QQD18" s="44"/>
      <c r="QQE18" s="44"/>
      <c r="QQF18" s="44"/>
      <c r="QQG18" s="44"/>
      <c r="QQH18" s="44"/>
      <c r="QQI18" s="44"/>
      <c r="QQJ18" s="44"/>
      <c r="QQK18" s="44"/>
      <c r="QQL18" s="44"/>
      <c r="QQM18" s="44"/>
      <c r="QQN18" s="44"/>
      <c r="QQO18" s="44"/>
      <c r="QQP18" s="44"/>
      <c r="QQQ18" s="44"/>
      <c r="QQR18" s="44"/>
      <c r="QQS18" s="44"/>
      <c r="QQT18" s="44"/>
      <c r="QQU18" s="44"/>
      <c r="QQV18" s="44"/>
      <c r="QQW18" s="44"/>
      <c r="QQX18" s="44"/>
      <c r="QQY18" s="44"/>
      <c r="QQZ18" s="44"/>
      <c r="QRA18" s="44"/>
      <c r="QRB18" s="44"/>
      <c r="QRC18" s="44"/>
      <c r="QRD18" s="44"/>
      <c r="QRE18" s="44"/>
      <c r="QRF18" s="44"/>
      <c r="QRG18" s="44"/>
      <c r="QRH18" s="44"/>
      <c r="QRI18" s="44"/>
      <c r="QRJ18" s="44"/>
      <c r="QRK18" s="44"/>
      <c r="QRL18" s="44"/>
      <c r="QRM18" s="44"/>
      <c r="QRN18" s="44"/>
      <c r="QRO18" s="44"/>
      <c r="QRP18" s="44"/>
      <c r="QRQ18" s="44"/>
      <c r="QRR18" s="44"/>
      <c r="QRS18" s="44"/>
      <c r="QRT18" s="44"/>
      <c r="QRU18" s="44"/>
      <c r="QRV18" s="44"/>
      <c r="QRW18" s="44"/>
      <c r="QRX18" s="44"/>
      <c r="QRY18" s="44"/>
      <c r="QRZ18" s="44"/>
      <c r="QSA18" s="44"/>
      <c r="QSB18" s="44"/>
      <c r="QSC18" s="44"/>
      <c r="QSD18" s="44"/>
      <c r="QSE18" s="44"/>
      <c r="QSF18" s="44"/>
      <c r="QSG18" s="44"/>
      <c r="QSH18" s="44"/>
      <c r="QSI18" s="44"/>
      <c r="QSJ18" s="44"/>
      <c r="QSK18" s="44"/>
      <c r="QSL18" s="44"/>
      <c r="QSM18" s="44"/>
      <c r="QSN18" s="44"/>
      <c r="QSO18" s="44"/>
      <c r="QSP18" s="44"/>
      <c r="QSQ18" s="44"/>
      <c r="QSR18" s="44"/>
      <c r="QSS18" s="44"/>
      <c r="QST18" s="44"/>
      <c r="QSU18" s="44"/>
      <c r="QSV18" s="44"/>
      <c r="QSW18" s="44"/>
      <c r="QSX18" s="44"/>
      <c r="QSY18" s="44"/>
      <c r="QSZ18" s="44"/>
      <c r="QTA18" s="44"/>
      <c r="QTB18" s="44"/>
      <c r="QTC18" s="44"/>
      <c r="QTD18" s="44"/>
      <c r="QTE18" s="44"/>
      <c r="QTF18" s="44"/>
      <c r="QTG18" s="44"/>
      <c r="QTH18" s="44"/>
      <c r="QTI18" s="44"/>
      <c r="QTJ18" s="44"/>
      <c r="QTK18" s="44"/>
      <c r="QTL18" s="44"/>
      <c r="QTM18" s="44"/>
      <c r="QTN18" s="44"/>
      <c r="QTO18" s="44"/>
      <c r="QTP18" s="44"/>
      <c r="QTQ18" s="44"/>
      <c r="QTR18" s="44"/>
      <c r="QTS18" s="44"/>
      <c r="QTT18" s="44"/>
      <c r="QTU18" s="44"/>
      <c r="QTV18" s="44"/>
      <c r="QTW18" s="44"/>
      <c r="QTX18" s="44"/>
      <c r="QTY18" s="44"/>
      <c r="QTZ18" s="44"/>
      <c r="QUA18" s="44"/>
      <c r="QUB18" s="44"/>
      <c r="QUC18" s="44"/>
      <c r="QUD18" s="44"/>
      <c r="QUE18" s="44"/>
      <c r="QUF18" s="44"/>
      <c r="QUG18" s="44"/>
      <c r="QUH18" s="44"/>
      <c r="QUI18" s="44"/>
      <c r="QUJ18" s="44"/>
      <c r="QUK18" s="44"/>
      <c r="QUL18" s="44"/>
      <c r="QUM18" s="44"/>
      <c r="QUN18" s="44"/>
      <c r="QUO18" s="44"/>
      <c r="QUP18" s="44"/>
      <c r="QUQ18" s="44"/>
      <c r="QUR18" s="44"/>
      <c r="QUS18" s="44"/>
      <c r="QUT18" s="44"/>
      <c r="QUU18" s="44"/>
      <c r="QUV18" s="44"/>
      <c r="QUW18" s="44"/>
      <c r="QUX18" s="44"/>
      <c r="QUY18" s="44"/>
      <c r="QUZ18" s="44"/>
      <c r="QVA18" s="44"/>
      <c r="QVB18" s="44"/>
      <c r="QVC18" s="44"/>
      <c r="QVD18" s="44"/>
      <c r="QVE18" s="44"/>
      <c r="QVF18" s="44"/>
      <c r="QVG18" s="44"/>
      <c r="QVH18" s="44"/>
      <c r="QVI18" s="44"/>
      <c r="QVJ18" s="44"/>
      <c r="QVK18" s="44"/>
      <c r="QVL18" s="44"/>
      <c r="QVM18" s="44"/>
      <c r="QVN18" s="44"/>
      <c r="QVO18" s="44"/>
      <c r="QVP18" s="44"/>
      <c r="QVQ18" s="44"/>
      <c r="QVR18" s="44"/>
      <c r="QVS18" s="44"/>
      <c r="QVT18" s="44"/>
      <c r="QVU18" s="44"/>
      <c r="QVV18" s="44"/>
      <c r="QVW18" s="44"/>
      <c r="QVX18" s="44"/>
      <c r="QVY18" s="44"/>
      <c r="QVZ18" s="44"/>
      <c r="QWA18" s="44"/>
      <c r="QWB18" s="44"/>
      <c r="QWC18" s="44"/>
      <c r="QWD18" s="44"/>
      <c r="QWE18" s="44"/>
      <c r="QWF18" s="44"/>
      <c r="QWG18" s="44"/>
      <c r="QWH18" s="44"/>
      <c r="QWI18" s="44"/>
      <c r="QWJ18" s="44"/>
      <c r="QWK18" s="44"/>
      <c r="QWL18" s="44"/>
      <c r="QWM18" s="44"/>
      <c r="QWN18" s="44"/>
      <c r="QWO18" s="44"/>
      <c r="QWP18" s="44"/>
      <c r="QWQ18" s="44"/>
      <c r="QWR18" s="44"/>
      <c r="QWS18" s="44"/>
      <c r="QWT18" s="44"/>
      <c r="QWU18" s="44"/>
      <c r="QWV18" s="44"/>
      <c r="QWW18" s="44"/>
      <c r="QWX18" s="44"/>
      <c r="QWY18" s="44"/>
      <c r="QWZ18" s="44"/>
      <c r="QXA18" s="44"/>
      <c r="QXB18" s="44"/>
      <c r="QXC18" s="44"/>
      <c r="QXD18" s="44"/>
      <c r="QXE18" s="44"/>
      <c r="QXF18" s="44"/>
      <c r="QXG18" s="44"/>
      <c r="QXH18" s="44"/>
      <c r="QXI18" s="44"/>
      <c r="QXJ18" s="44"/>
      <c r="QXK18" s="44"/>
      <c r="QXL18" s="44"/>
      <c r="QXM18" s="44"/>
      <c r="QXN18" s="44"/>
      <c r="QXO18" s="44"/>
      <c r="QXP18" s="44"/>
      <c r="QXQ18" s="44"/>
      <c r="QXR18" s="44"/>
      <c r="QXS18" s="44"/>
      <c r="QXT18" s="44"/>
      <c r="QXU18" s="44"/>
      <c r="QXV18" s="44"/>
      <c r="QXW18" s="44"/>
      <c r="QXX18" s="44"/>
      <c r="QXY18" s="44"/>
      <c r="QXZ18" s="44"/>
      <c r="QYA18" s="44"/>
      <c r="QYB18" s="44"/>
      <c r="QYC18" s="44"/>
      <c r="QYD18" s="44"/>
      <c r="QYE18" s="44"/>
      <c r="QYF18" s="44"/>
      <c r="QYG18" s="44"/>
      <c r="QYH18" s="44"/>
      <c r="QYI18" s="44"/>
      <c r="QYJ18" s="44"/>
      <c r="QYK18" s="44"/>
      <c r="QYL18" s="44"/>
      <c r="QYM18" s="44"/>
      <c r="QYN18" s="44"/>
      <c r="QYO18" s="44"/>
      <c r="QYP18" s="44"/>
      <c r="QYQ18" s="44"/>
      <c r="QYR18" s="44"/>
      <c r="QYS18" s="44"/>
      <c r="QYT18" s="44"/>
      <c r="QYU18" s="44"/>
      <c r="QYV18" s="44"/>
      <c r="QYW18" s="44"/>
      <c r="QYX18" s="44"/>
      <c r="QYY18" s="44"/>
      <c r="QYZ18" s="44"/>
      <c r="QZA18" s="44"/>
      <c r="QZB18" s="44"/>
      <c r="QZC18" s="44"/>
      <c r="QZD18" s="44"/>
      <c r="QZE18" s="44"/>
      <c r="QZF18" s="44"/>
      <c r="QZG18" s="44"/>
      <c r="QZH18" s="44"/>
      <c r="QZI18" s="44"/>
      <c r="QZJ18" s="44"/>
      <c r="QZK18" s="44"/>
      <c r="QZL18" s="44"/>
      <c r="QZM18" s="44"/>
      <c r="QZN18" s="44"/>
      <c r="QZO18" s="44"/>
      <c r="QZP18" s="44"/>
      <c r="QZQ18" s="44"/>
      <c r="QZR18" s="44"/>
      <c r="QZS18" s="44"/>
      <c r="QZT18" s="44"/>
      <c r="QZU18" s="44"/>
      <c r="QZV18" s="44"/>
      <c r="QZW18" s="44"/>
      <c r="QZX18" s="44"/>
      <c r="QZY18" s="44"/>
      <c r="QZZ18" s="44"/>
      <c r="RAA18" s="44"/>
      <c r="RAB18" s="44"/>
      <c r="RAC18" s="44"/>
      <c r="RAD18" s="44"/>
      <c r="RAE18" s="44"/>
      <c r="RAF18" s="44"/>
      <c r="RAG18" s="44"/>
      <c r="RAH18" s="44"/>
      <c r="RAI18" s="44"/>
      <c r="RAJ18" s="44"/>
      <c r="RAK18" s="44"/>
      <c r="RAL18" s="44"/>
      <c r="RAM18" s="44"/>
      <c r="RAN18" s="44"/>
      <c r="RAO18" s="44"/>
      <c r="RAP18" s="44"/>
      <c r="RAQ18" s="44"/>
      <c r="RAR18" s="44"/>
      <c r="RAS18" s="44"/>
      <c r="RAT18" s="44"/>
      <c r="RAU18" s="44"/>
      <c r="RAV18" s="44"/>
      <c r="RAW18" s="44"/>
      <c r="RAX18" s="44"/>
      <c r="RAY18" s="44"/>
      <c r="RAZ18" s="44"/>
      <c r="RBA18" s="44"/>
      <c r="RBB18" s="44"/>
      <c r="RBC18" s="44"/>
      <c r="RBD18" s="44"/>
      <c r="RBE18" s="44"/>
      <c r="RBF18" s="44"/>
      <c r="RBG18" s="44"/>
      <c r="RBH18" s="44"/>
      <c r="RBI18" s="44"/>
      <c r="RBJ18" s="44"/>
      <c r="RBK18" s="44"/>
      <c r="RBL18" s="44"/>
      <c r="RBM18" s="44"/>
      <c r="RBN18" s="44"/>
      <c r="RBO18" s="44"/>
      <c r="RBP18" s="44"/>
      <c r="RBQ18" s="44"/>
      <c r="RBR18" s="44"/>
      <c r="RBS18" s="44"/>
      <c r="RBT18" s="44"/>
      <c r="RBU18" s="44"/>
      <c r="RBV18" s="44"/>
      <c r="RBW18" s="44"/>
      <c r="RBX18" s="44"/>
      <c r="RBY18" s="44"/>
      <c r="RBZ18" s="44"/>
      <c r="RCA18" s="44"/>
      <c r="RCB18" s="44"/>
      <c r="RCC18" s="44"/>
      <c r="RCD18" s="44"/>
      <c r="RCE18" s="44"/>
      <c r="RCF18" s="44"/>
      <c r="RCG18" s="44"/>
      <c r="RCH18" s="44"/>
      <c r="RCI18" s="44"/>
      <c r="RCJ18" s="44"/>
      <c r="RCK18" s="44"/>
      <c r="RCL18" s="44"/>
      <c r="RCM18" s="44"/>
      <c r="RCN18" s="44"/>
      <c r="RCO18" s="44"/>
      <c r="RCP18" s="44"/>
      <c r="RCQ18" s="44"/>
      <c r="RCR18" s="44"/>
      <c r="RCS18" s="44"/>
      <c r="RCT18" s="44"/>
      <c r="RCU18" s="44"/>
      <c r="RCV18" s="44"/>
      <c r="RCW18" s="44"/>
      <c r="RCX18" s="44"/>
      <c r="RCY18" s="44"/>
      <c r="RCZ18" s="44"/>
      <c r="RDA18" s="44"/>
      <c r="RDB18" s="44"/>
      <c r="RDC18" s="44"/>
      <c r="RDD18" s="44"/>
      <c r="RDE18" s="44"/>
      <c r="RDF18" s="44"/>
      <c r="RDG18" s="44"/>
      <c r="RDH18" s="44"/>
      <c r="RDI18" s="44"/>
      <c r="RDJ18" s="44"/>
      <c r="RDK18" s="44"/>
      <c r="RDL18" s="44"/>
      <c r="RDM18" s="44"/>
      <c r="RDN18" s="44"/>
      <c r="RDO18" s="44"/>
      <c r="RDP18" s="44"/>
      <c r="RDQ18" s="44"/>
      <c r="RDR18" s="44"/>
      <c r="RDS18" s="44"/>
      <c r="RDT18" s="44"/>
      <c r="RDU18" s="44"/>
      <c r="RDV18" s="44"/>
      <c r="RDW18" s="44"/>
      <c r="RDX18" s="44"/>
      <c r="RDY18" s="44"/>
      <c r="RDZ18" s="44"/>
      <c r="REA18" s="44"/>
      <c r="REB18" s="44"/>
      <c r="REC18" s="44"/>
      <c r="RED18" s="44"/>
      <c r="REE18" s="44"/>
      <c r="REF18" s="44"/>
      <c r="REG18" s="44"/>
      <c r="REH18" s="44"/>
      <c r="REI18" s="44"/>
      <c r="REJ18" s="44"/>
      <c r="REK18" s="44"/>
      <c r="REL18" s="44"/>
      <c r="REM18" s="44"/>
      <c r="REN18" s="44"/>
      <c r="REO18" s="44"/>
      <c r="REP18" s="44"/>
      <c r="REQ18" s="44"/>
      <c r="RER18" s="44"/>
      <c r="RES18" s="44"/>
      <c r="RET18" s="44"/>
      <c r="REU18" s="44"/>
      <c r="REV18" s="44"/>
      <c r="REW18" s="44"/>
      <c r="REX18" s="44"/>
      <c r="REY18" s="44"/>
      <c r="REZ18" s="44"/>
      <c r="RFA18" s="44"/>
      <c r="RFB18" s="44"/>
      <c r="RFC18" s="44"/>
      <c r="RFD18" s="44"/>
      <c r="RFE18" s="44"/>
      <c r="RFF18" s="44"/>
      <c r="RFG18" s="44"/>
      <c r="RFH18" s="44"/>
      <c r="RFI18" s="44"/>
      <c r="RFJ18" s="44"/>
      <c r="RFK18" s="44"/>
      <c r="RFL18" s="44"/>
      <c r="RFM18" s="44"/>
      <c r="RFN18" s="44"/>
      <c r="RFO18" s="44"/>
      <c r="RFP18" s="44"/>
      <c r="RFQ18" s="44"/>
      <c r="RFR18" s="44"/>
      <c r="RFS18" s="44"/>
      <c r="RFT18" s="44"/>
      <c r="RFU18" s="44"/>
      <c r="RFV18" s="44"/>
      <c r="RFW18" s="44"/>
      <c r="RFX18" s="44"/>
      <c r="RFY18" s="44"/>
      <c r="RFZ18" s="44"/>
      <c r="RGA18" s="44"/>
      <c r="RGB18" s="44"/>
      <c r="RGC18" s="44"/>
      <c r="RGD18" s="44"/>
      <c r="RGE18" s="44"/>
      <c r="RGF18" s="44"/>
      <c r="RGG18" s="44"/>
      <c r="RGH18" s="44"/>
      <c r="RGI18" s="44"/>
      <c r="RGJ18" s="44"/>
      <c r="RGK18" s="44"/>
      <c r="RGL18" s="44"/>
      <c r="RGM18" s="44"/>
      <c r="RGN18" s="44"/>
      <c r="RGO18" s="44"/>
      <c r="RGP18" s="44"/>
      <c r="RGQ18" s="44"/>
      <c r="RGR18" s="44"/>
      <c r="RGS18" s="44"/>
      <c r="RGT18" s="44"/>
      <c r="RGU18" s="44"/>
      <c r="RGV18" s="44"/>
      <c r="RGW18" s="44"/>
      <c r="RGX18" s="44"/>
      <c r="RGY18" s="44"/>
      <c r="RGZ18" s="44"/>
      <c r="RHA18" s="44"/>
      <c r="RHB18" s="44"/>
      <c r="RHC18" s="44"/>
      <c r="RHD18" s="44"/>
      <c r="RHE18" s="44"/>
      <c r="RHF18" s="44"/>
      <c r="RHG18" s="44"/>
      <c r="RHH18" s="44"/>
      <c r="RHI18" s="44"/>
      <c r="RHJ18" s="44"/>
      <c r="RHK18" s="44"/>
      <c r="RHL18" s="44"/>
      <c r="RHM18" s="44"/>
      <c r="RHN18" s="44"/>
      <c r="RHO18" s="44"/>
      <c r="RHP18" s="44"/>
      <c r="RHQ18" s="44"/>
      <c r="RHR18" s="44"/>
      <c r="RHS18" s="44"/>
      <c r="RHT18" s="44"/>
      <c r="RHU18" s="44"/>
      <c r="RHV18" s="44"/>
      <c r="RHW18" s="44"/>
      <c r="RHX18" s="44"/>
      <c r="RHY18" s="44"/>
      <c r="RHZ18" s="44"/>
      <c r="RIA18" s="44"/>
      <c r="RIB18" s="44"/>
      <c r="RIC18" s="44"/>
      <c r="RID18" s="44"/>
      <c r="RIE18" s="44"/>
      <c r="RIF18" s="44"/>
      <c r="RIG18" s="44"/>
      <c r="RIH18" s="44"/>
      <c r="RII18" s="44"/>
      <c r="RIJ18" s="44"/>
      <c r="RIK18" s="44"/>
      <c r="RIL18" s="44"/>
      <c r="RIM18" s="44"/>
      <c r="RIN18" s="44"/>
      <c r="RIO18" s="44"/>
      <c r="RIP18" s="44"/>
      <c r="RIQ18" s="44"/>
      <c r="RIR18" s="44"/>
      <c r="RIS18" s="44"/>
      <c r="RIT18" s="44"/>
      <c r="RIU18" s="44"/>
      <c r="RIV18" s="44"/>
      <c r="RIW18" s="44"/>
      <c r="RIX18" s="44"/>
      <c r="RIY18" s="44"/>
      <c r="RIZ18" s="44"/>
      <c r="RJA18" s="44"/>
      <c r="RJB18" s="44"/>
      <c r="RJC18" s="44"/>
      <c r="RJD18" s="44"/>
      <c r="RJE18" s="44"/>
      <c r="RJF18" s="44"/>
      <c r="RJG18" s="44"/>
      <c r="RJH18" s="44"/>
      <c r="RJI18" s="44"/>
      <c r="RJJ18" s="44"/>
      <c r="RJK18" s="44"/>
      <c r="RJL18" s="44"/>
      <c r="RJM18" s="44"/>
      <c r="RJN18" s="44"/>
      <c r="RJO18" s="44"/>
      <c r="RJP18" s="44"/>
      <c r="RJQ18" s="44"/>
      <c r="RJR18" s="44"/>
      <c r="RJS18" s="44"/>
      <c r="RJT18" s="44"/>
      <c r="RJU18" s="44"/>
      <c r="RJV18" s="44"/>
      <c r="RJW18" s="44"/>
      <c r="RJX18" s="44"/>
      <c r="RJY18" s="44"/>
      <c r="RJZ18" s="44"/>
      <c r="RKA18" s="44"/>
      <c r="RKB18" s="44"/>
      <c r="RKC18" s="44"/>
      <c r="RKD18" s="44"/>
      <c r="RKE18" s="44"/>
      <c r="RKF18" s="44"/>
      <c r="RKG18" s="44"/>
      <c r="RKH18" s="44"/>
      <c r="RKI18" s="44"/>
      <c r="RKJ18" s="44"/>
      <c r="RKK18" s="44"/>
      <c r="RKL18" s="44"/>
      <c r="RKM18" s="44"/>
      <c r="RKN18" s="44"/>
      <c r="RKO18" s="44"/>
      <c r="RKP18" s="44"/>
      <c r="RKQ18" s="44"/>
      <c r="RKR18" s="44"/>
      <c r="RKS18" s="44"/>
      <c r="RKT18" s="44"/>
      <c r="RKU18" s="44"/>
      <c r="RKV18" s="44"/>
      <c r="RKW18" s="44"/>
      <c r="RKX18" s="44"/>
      <c r="RKY18" s="44"/>
      <c r="RKZ18" s="44"/>
      <c r="RLA18" s="44"/>
      <c r="RLB18" s="44"/>
      <c r="RLC18" s="44"/>
      <c r="RLD18" s="44"/>
      <c r="RLE18" s="44"/>
      <c r="RLF18" s="44"/>
      <c r="RLG18" s="44"/>
      <c r="RLH18" s="44"/>
      <c r="RLI18" s="44"/>
      <c r="RLJ18" s="44"/>
      <c r="RLK18" s="44"/>
      <c r="RLL18" s="44"/>
      <c r="RLM18" s="44"/>
      <c r="RLN18" s="44"/>
      <c r="RLO18" s="44"/>
      <c r="RLP18" s="44"/>
      <c r="RLQ18" s="44"/>
      <c r="RLR18" s="44"/>
      <c r="RLS18" s="44"/>
      <c r="RLT18" s="44"/>
      <c r="RLU18" s="44"/>
      <c r="RLV18" s="44"/>
      <c r="RLW18" s="44"/>
      <c r="RLX18" s="44"/>
      <c r="RLY18" s="44"/>
      <c r="RLZ18" s="44"/>
      <c r="RMA18" s="44"/>
      <c r="RMB18" s="44"/>
      <c r="RMC18" s="44"/>
      <c r="RMD18" s="44"/>
      <c r="RME18" s="44"/>
      <c r="RMF18" s="44"/>
      <c r="RMG18" s="44"/>
      <c r="RMH18" s="44"/>
      <c r="RMI18" s="44"/>
      <c r="RMJ18" s="44"/>
      <c r="RMK18" s="44"/>
      <c r="RML18" s="44"/>
      <c r="RMM18" s="44"/>
      <c r="RMN18" s="44"/>
      <c r="RMO18" s="44"/>
      <c r="RMP18" s="44"/>
      <c r="RMQ18" s="44"/>
      <c r="RMR18" s="44"/>
      <c r="RMS18" s="44"/>
      <c r="RMT18" s="44"/>
      <c r="RMU18" s="44"/>
      <c r="RMV18" s="44"/>
      <c r="RMW18" s="44"/>
      <c r="RMX18" s="44"/>
      <c r="RMY18" s="44"/>
      <c r="RMZ18" s="44"/>
      <c r="RNA18" s="44"/>
      <c r="RNB18" s="44"/>
      <c r="RNC18" s="44"/>
      <c r="RND18" s="44"/>
      <c r="RNE18" s="44"/>
      <c r="RNF18" s="44"/>
      <c r="RNG18" s="44"/>
      <c r="RNH18" s="44"/>
      <c r="RNI18" s="44"/>
      <c r="RNJ18" s="44"/>
      <c r="RNK18" s="44"/>
      <c r="RNL18" s="44"/>
      <c r="RNM18" s="44"/>
      <c r="RNN18" s="44"/>
      <c r="RNO18" s="44"/>
      <c r="RNP18" s="44"/>
      <c r="RNQ18" s="44"/>
      <c r="RNR18" s="44"/>
      <c r="RNS18" s="44"/>
      <c r="RNT18" s="44"/>
      <c r="RNU18" s="44"/>
      <c r="RNV18" s="44"/>
      <c r="RNW18" s="44"/>
      <c r="RNX18" s="44"/>
      <c r="RNY18" s="44"/>
      <c r="RNZ18" s="44"/>
      <c r="ROA18" s="44"/>
      <c r="ROB18" s="44"/>
      <c r="ROC18" s="44"/>
      <c r="ROD18" s="44"/>
      <c r="ROE18" s="44"/>
      <c r="ROF18" s="44"/>
      <c r="ROG18" s="44"/>
      <c r="ROH18" s="44"/>
      <c r="ROI18" s="44"/>
      <c r="ROJ18" s="44"/>
      <c r="ROK18" s="44"/>
      <c r="ROL18" s="44"/>
      <c r="ROM18" s="44"/>
      <c r="RON18" s="44"/>
      <c r="ROO18" s="44"/>
      <c r="ROP18" s="44"/>
      <c r="ROQ18" s="44"/>
      <c r="ROR18" s="44"/>
      <c r="ROS18" s="44"/>
      <c r="ROT18" s="44"/>
      <c r="ROU18" s="44"/>
      <c r="ROV18" s="44"/>
      <c r="ROW18" s="44"/>
      <c r="ROX18" s="44"/>
      <c r="ROY18" s="44"/>
      <c r="ROZ18" s="44"/>
      <c r="RPA18" s="44"/>
      <c r="RPB18" s="44"/>
      <c r="RPC18" s="44"/>
      <c r="RPD18" s="44"/>
      <c r="RPE18" s="44"/>
      <c r="RPF18" s="44"/>
      <c r="RPG18" s="44"/>
      <c r="RPH18" s="44"/>
      <c r="RPI18" s="44"/>
      <c r="RPJ18" s="44"/>
      <c r="RPK18" s="44"/>
      <c r="RPL18" s="44"/>
      <c r="RPM18" s="44"/>
      <c r="RPN18" s="44"/>
      <c r="RPO18" s="44"/>
      <c r="RPP18" s="44"/>
      <c r="RPQ18" s="44"/>
      <c r="RPR18" s="44"/>
      <c r="RPS18" s="44"/>
      <c r="RPT18" s="44"/>
      <c r="RPU18" s="44"/>
      <c r="RPV18" s="44"/>
      <c r="RPW18" s="44"/>
      <c r="RPX18" s="44"/>
      <c r="RPY18" s="44"/>
      <c r="RPZ18" s="44"/>
      <c r="RQA18" s="44"/>
      <c r="RQB18" s="44"/>
      <c r="RQC18" s="44"/>
      <c r="RQD18" s="44"/>
      <c r="RQE18" s="44"/>
      <c r="RQF18" s="44"/>
      <c r="RQG18" s="44"/>
      <c r="RQH18" s="44"/>
      <c r="RQI18" s="44"/>
      <c r="RQJ18" s="44"/>
      <c r="RQK18" s="44"/>
      <c r="RQL18" s="44"/>
      <c r="RQM18" s="44"/>
      <c r="RQN18" s="44"/>
      <c r="RQO18" s="44"/>
      <c r="RQP18" s="44"/>
      <c r="RQQ18" s="44"/>
      <c r="RQR18" s="44"/>
      <c r="RQS18" s="44"/>
      <c r="RQT18" s="44"/>
      <c r="RQU18" s="44"/>
      <c r="RQV18" s="44"/>
      <c r="RQW18" s="44"/>
      <c r="RQX18" s="44"/>
      <c r="RQY18" s="44"/>
      <c r="RQZ18" s="44"/>
      <c r="RRA18" s="44"/>
      <c r="RRB18" s="44"/>
      <c r="RRC18" s="44"/>
      <c r="RRD18" s="44"/>
      <c r="RRE18" s="44"/>
      <c r="RRF18" s="44"/>
      <c r="RRG18" s="44"/>
      <c r="RRH18" s="44"/>
      <c r="RRI18" s="44"/>
      <c r="RRJ18" s="44"/>
      <c r="RRK18" s="44"/>
      <c r="RRL18" s="44"/>
      <c r="RRM18" s="44"/>
      <c r="RRN18" s="44"/>
      <c r="RRO18" s="44"/>
      <c r="RRP18" s="44"/>
      <c r="RRQ18" s="44"/>
      <c r="RRR18" s="44"/>
      <c r="RRS18" s="44"/>
      <c r="RRT18" s="44"/>
      <c r="RRU18" s="44"/>
      <c r="RRV18" s="44"/>
      <c r="RRW18" s="44"/>
      <c r="RRX18" s="44"/>
      <c r="RRY18" s="44"/>
      <c r="RRZ18" s="44"/>
      <c r="RSA18" s="44"/>
      <c r="RSB18" s="44"/>
      <c r="RSC18" s="44"/>
      <c r="RSD18" s="44"/>
      <c r="RSE18" s="44"/>
      <c r="RSF18" s="44"/>
      <c r="RSG18" s="44"/>
      <c r="RSH18" s="44"/>
      <c r="RSI18" s="44"/>
      <c r="RSJ18" s="44"/>
      <c r="RSK18" s="44"/>
      <c r="RSL18" s="44"/>
      <c r="RSM18" s="44"/>
      <c r="RSN18" s="44"/>
      <c r="RSO18" s="44"/>
      <c r="RSP18" s="44"/>
      <c r="RSQ18" s="44"/>
      <c r="RSR18" s="44"/>
      <c r="RSS18" s="44"/>
      <c r="RST18" s="44"/>
      <c r="RSU18" s="44"/>
      <c r="RSV18" s="44"/>
      <c r="RSW18" s="44"/>
      <c r="RSX18" s="44"/>
      <c r="RSY18" s="44"/>
      <c r="RSZ18" s="44"/>
      <c r="RTA18" s="44"/>
      <c r="RTB18" s="44"/>
      <c r="RTC18" s="44"/>
      <c r="RTD18" s="44"/>
      <c r="RTE18" s="44"/>
      <c r="RTF18" s="44"/>
      <c r="RTG18" s="44"/>
      <c r="RTH18" s="44"/>
      <c r="RTI18" s="44"/>
      <c r="RTJ18" s="44"/>
      <c r="RTK18" s="44"/>
      <c r="RTL18" s="44"/>
      <c r="RTM18" s="44"/>
      <c r="RTN18" s="44"/>
      <c r="RTO18" s="44"/>
      <c r="RTP18" s="44"/>
      <c r="RTQ18" s="44"/>
      <c r="RTR18" s="44"/>
      <c r="RTS18" s="44"/>
      <c r="RTT18" s="44"/>
      <c r="RTU18" s="44"/>
      <c r="RTV18" s="44"/>
      <c r="RTW18" s="44"/>
      <c r="RTX18" s="44"/>
      <c r="RTY18" s="44"/>
      <c r="RTZ18" s="44"/>
      <c r="RUA18" s="44"/>
      <c r="RUB18" s="44"/>
      <c r="RUC18" s="44"/>
      <c r="RUD18" s="44"/>
      <c r="RUE18" s="44"/>
      <c r="RUF18" s="44"/>
      <c r="RUG18" s="44"/>
      <c r="RUH18" s="44"/>
      <c r="RUI18" s="44"/>
      <c r="RUJ18" s="44"/>
      <c r="RUK18" s="44"/>
      <c r="RUL18" s="44"/>
      <c r="RUM18" s="44"/>
      <c r="RUN18" s="44"/>
      <c r="RUO18" s="44"/>
      <c r="RUP18" s="44"/>
      <c r="RUQ18" s="44"/>
      <c r="RUR18" s="44"/>
      <c r="RUS18" s="44"/>
      <c r="RUT18" s="44"/>
      <c r="RUU18" s="44"/>
      <c r="RUV18" s="44"/>
      <c r="RUW18" s="44"/>
      <c r="RUX18" s="44"/>
      <c r="RUY18" s="44"/>
      <c r="RUZ18" s="44"/>
      <c r="RVA18" s="44"/>
      <c r="RVB18" s="44"/>
      <c r="RVC18" s="44"/>
      <c r="RVD18" s="44"/>
      <c r="RVE18" s="44"/>
      <c r="RVF18" s="44"/>
      <c r="RVG18" s="44"/>
      <c r="RVH18" s="44"/>
      <c r="RVI18" s="44"/>
      <c r="RVJ18" s="44"/>
      <c r="RVK18" s="44"/>
      <c r="RVL18" s="44"/>
      <c r="RVM18" s="44"/>
      <c r="RVN18" s="44"/>
      <c r="RVO18" s="44"/>
      <c r="RVP18" s="44"/>
      <c r="RVQ18" s="44"/>
      <c r="RVR18" s="44"/>
      <c r="RVS18" s="44"/>
      <c r="RVT18" s="44"/>
      <c r="RVU18" s="44"/>
      <c r="RVV18" s="44"/>
      <c r="RVW18" s="44"/>
      <c r="RVX18" s="44"/>
      <c r="RVY18" s="44"/>
      <c r="RVZ18" s="44"/>
      <c r="RWA18" s="44"/>
      <c r="RWB18" s="44"/>
      <c r="RWC18" s="44"/>
      <c r="RWD18" s="44"/>
      <c r="RWE18" s="44"/>
      <c r="RWF18" s="44"/>
      <c r="RWG18" s="44"/>
      <c r="RWH18" s="44"/>
      <c r="RWI18" s="44"/>
      <c r="RWJ18" s="44"/>
      <c r="RWK18" s="44"/>
      <c r="RWL18" s="44"/>
      <c r="RWM18" s="44"/>
      <c r="RWN18" s="44"/>
      <c r="RWO18" s="44"/>
      <c r="RWP18" s="44"/>
      <c r="RWQ18" s="44"/>
      <c r="RWR18" s="44"/>
      <c r="RWS18" s="44"/>
      <c r="RWT18" s="44"/>
      <c r="RWU18" s="44"/>
      <c r="RWV18" s="44"/>
      <c r="RWW18" s="44"/>
      <c r="RWX18" s="44"/>
      <c r="RWY18" s="44"/>
      <c r="RWZ18" s="44"/>
      <c r="RXA18" s="44"/>
      <c r="RXB18" s="44"/>
      <c r="RXC18" s="44"/>
      <c r="RXD18" s="44"/>
      <c r="RXE18" s="44"/>
      <c r="RXF18" s="44"/>
      <c r="RXG18" s="44"/>
      <c r="RXH18" s="44"/>
      <c r="RXI18" s="44"/>
      <c r="RXJ18" s="44"/>
      <c r="RXK18" s="44"/>
      <c r="RXL18" s="44"/>
      <c r="RXM18" s="44"/>
      <c r="RXN18" s="44"/>
      <c r="RXO18" s="44"/>
      <c r="RXP18" s="44"/>
      <c r="RXQ18" s="44"/>
      <c r="RXR18" s="44"/>
      <c r="RXS18" s="44"/>
      <c r="RXT18" s="44"/>
      <c r="RXU18" s="44"/>
      <c r="RXV18" s="44"/>
      <c r="RXW18" s="44"/>
      <c r="RXX18" s="44"/>
      <c r="RXY18" s="44"/>
      <c r="RXZ18" s="44"/>
      <c r="RYA18" s="44"/>
      <c r="RYB18" s="44"/>
      <c r="RYC18" s="44"/>
      <c r="RYD18" s="44"/>
      <c r="RYE18" s="44"/>
      <c r="RYF18" s="44"/>
      <c r="RYG18" s="44"/>
      <c r="RYH18" s="44"/>
      <c r="RYI18" s="44"/>
      <c r="RYJ18" s="44"/>
      <c r="RYK18" s="44"/>
      <c r="RYL18" s="44"/>
      <c r="RYM18" s="44"/>
      <c r="RYN18" s="44"/>
      <c r="RYO18" s="44"/>
      <c r="RYP18" s="44"/>
      <c r="RYQ18" s="44"/>
      <c r="RYR18" s="44"/>
      <c r="RYS18" s="44"/>
      <c r="RYT18" s="44"/>
      <c r="RYU18" s="44"/>
      <c r="RYV18" s="44"/>
      <c r="RYW18" s="44"/>
      <c r="RYX18" s="44"/>
      <c r="RYY18" s="44"/>
      <c r="RYZ18" s="44"/>
      <c r="RZA18" s="44"/>
      <c r="RZB18" s="44"/>
      <c r="RZC18" s="44"/>
      <c r="RZD18" s="44"/>
      <c r="RZE18" s="44"/>
      <c r="RZF18" s="44"/>
      <c r="RZG18" s="44"/>
      <c r="RZH18" s="44"/>
      <c r="RZI18" s="44"/>
      <c r="RZJ18" s="44"/>
      <c r="RZK18" s="44"/>
      <c r="RZL18" s="44"/>
      <c r="RZM18" s="44"/>
      <c r="RZN18" s="44"/>
      <c r="RZO18" s="44"/>
      <c r="RZP18" s="44"/>
      <c r="RZQ18" s="44"/>
      <c r="RZR18" s="44"/>
      <c r="RZS18" s="44"/>
      <c r="RZT18" s="44"/>
      <c r="RZU18" s="44"/>
      <c r="RZV18" s="44"/>
      <c r="RZW18" s="44"/>
      <c r="RZX18" s="44"/>
      <c r="RZY18" s="44"/>
      <c r="RZZ18" s="44"/>
      <c r="SAA18" s="44"/>
      <c r="SAB18" s="44"/>
      <c r="SAC18" s="44"/>
      <c r="SAD18" s="44"/>
      <c r="SAE18" s="44"/>
      <c r="SAF18" s="44"/>
      <c r="SAG18" s="44"/>
      <c r="SAH18" s="44"/>
      <c r="SAI18" s="44"/>
      <c r="SAJ18" s="44"/>
      <c r="SAK18" s="44"/>
      <c r="SAL18" s="44"/>
      <c r="SAM18" s="44"/>
      <c r="SAN18" s="44"/>
      <c r="SAO18" s="44"/>
      <c r="SAP18" s="44"/>
      <c r="SAQ18" s="44"/>
      <c r="SAR18" s="44"/>
      <c r="SAS18" s="44"/>
      <c r="SAT18" s="44"/>
      <c r="SAU18" s="44"/>
      <c r="SAV18" s="44"/>
      <c r="SAW18" s="44"/>
      <c r="SAX18" s="44"/>
      <c r="SAY18" s="44"/>
      <c r="SAZ18" s="44"/>
      <c r="SBA18" s="44"/>
      <c r="SBB18" s="44"/>
      <c r="SBC18" s="44"/>
      <c r="SBD18" s="44"/>
      <c r="SBE18" s="44"/>
      <c r="SBF18" s="44"/>
      <c r="SBG18" s="44"/>
      <c r="SBH18" s="44"/>
      <c r="SBI18" s="44"/>
      <c r="SBJ18" s="44"/>
      <c r="SBK18" s="44"/>
      <c r="SBL18" s="44"/>
      <c r="SBM18" s="44"/>
      <c r="SBN18" s="44"/>
      <c r="SBO18" s="44"/>
      <c r="SBP18" s="44"/>
      <c r="SBQ18" s="44"/>
      <c r="SBR18" s="44"/>
      <c r="SBS18" s="44"/>
      <c r="SBT18" s="44"/>
      <c r="SBU18" s="44"/>
      <c r="SBV18" s="44"/>
      <c r="SBW18" s="44"/>
      <c r="SBX18" s="44"/>
      <c r="SBY18" s="44"/>
      <c r="SBZ18" s="44"/>
      <c r="SCA18" s="44"/>
      <c r="SCB18" s="44"/>
      <c r="SCC18" s="44"/>
      <c r="SCD18" s="44"/>
      <c r="SCE18" s="44"/>
      <c r="SCF18" s="44"/>
      <c r="SCG18" s="44"/>
      <c r="SCH18" s="44"/>
      <c r="SCI18" s="44"/>
      <c r="SCJ18" s="44"/>
      <c r="SCK18" s="44"/>
      <c r="SCL18" s="44"/>
      <c r="SCM18" s="44"/>
      <c r="SCN18" s="44"/>
      <c r="SCO18" s="44"/>
      <c r="SCP18" s="44"/>
      <c r="SCQ18" s="44"/>
      <c r="SCR18" s="44"/>
      <c r="SCS18" s="44"/>
      <c r="SCT18" s="44"/>
      <c r="SCU18" s="44"/>
      <c r="SCV18" s="44"/>
      <c r="SCW18" s="44"/>
      <c r="SCX18" s="44"/>
      <c r="SCY18" s="44"/>
      <c r="SCZ18" s="44"/>
      <c r="SDA18" s="44"/>
      <c r="SDB18" s="44"/>
      <c r="SDC18" s="44"/>
      <c r="SDD18" s="44"/>
      <c r="SDE18" s="44"/>
      <c r="SDF18" s="44"/>
      <c r="SDG18" s="44"/>
      <c r="SDH18" s="44"/>
      <c r="SDI18" s="44"/>
      <c r="SDJ18" s="44"/>
      <c r="SDK18" s="44"/>
      <c r="SDL18" s="44"/>
      <c r="SDM18" s="44"/>
      <c r="SDN18" s="44"/>
      <c r="SDO18" s="44"/>
      <c r="SDP18" s="44"/>
      <c r="SDQ18" s="44"/>
      <c r="SDR18" s="44"/>
      <c r="SDS18" s="44"/>
      <c r="SDT18" s="44"/>
      <c r="SDU18" s="44"/>
      <c r="SDV18" s="44"/>
      <c r="SDW18" s="44"/>
      <c r="SDX18" s="44"/>
      <c r="SDY18" s="44"/>
      <c r="SDZ18" s="44"/>
      <c r="SEA18" s="44"/>
      <c r="SEB18" s="44"/>
      <c r="SEC18" s="44"/>
      <c r="SED18" s="44"/>
      <c r="SEE18" s="44"/>
      <c r="SEF18" s="44"/>
      <c r="SEG18" s="44"/>
      <c r="SEH18" s="44"/>
      <c r="SEI18" s="44"/>
      <c r="SEJ18" s="44"/>
      <c r="SEK18" s="44"/>
      <c r="SEL18" s="44"/>
      <c r="SEM18" s="44"/>
      <c r="SEN18" s="44"/>
      <c r="SEO18" s="44"/>
      <c r="SEP18" s="44"/>
      <c r="SEQ18" s="44"/>
      <c r="SER18" s="44"/>
      <c r="SES18" s="44"/>
      <c r="SET18" s="44"/>
      <c r="SEU18" s="44"/>
      <c r="SEV18" s="44"/>
      <c r="SEW18" s="44"/>
      <c r="SEX18" s="44"/>
      <c r="SEY18" s="44"/>
      <c r="SEZ18" s="44"/>
      <c r="SFA18" s="44"/>
      <c r="SFB18" s="44"/>
      <c r="SFC18" s="44"/>
      <c r="SFD18" s="44"/>
      <c r="SFE18" s="44"/>
      <c r="SFF18" s="44"/>
      <c r="SFG18" s="44"/>
      <c r="SFH18" s="44"/>
      <c r="SFI18" s="44"/>
      <c r="SFJ18" s="44"/>
      <c r="SFK18" s="44"/>
      <c r="SFL18" s="44"/>
      <c r="SFM18" s="44"/>
      <c r="SFN18" s="44"/>
      <c r="SFO18" s="44"/>
      <c r="SFP18" s="44"/>
      <c r="SFQ18" s="44"/>
      <c r="SFR18" s="44"/>
      <c r="SFS18" s="44"/>
      <c r="SFT18" s="44"/>
      <c r="SFU18" s="44"/>
      <c r="SFV18" s="44"/>
      <c r="SFW18" s="44"/>
      <c r="SFX18" s="44"/>
      <c r="SFY18" s="44"/>
      <c r="SFZ18" s="44"/>
      <c r="SGA18" s="44"/>
      <c r="SGB18" s="44"/>
      <c r="SGC18" s="44"/>
      <c r="SGD18" s="44"/>
      <c r="SGE18" s="44"/>
      <c r="SGF18" s="44"/>
      <c r="SGG18" s="44"/>
      <c r="SGH18" s="44"/>
      <c r="SGI18" s="44"/>
      <c r="SGJ18" s="44"/>
      <c r="SGK18" s="44"/>
      <c r="SGL18" s="44"/>
      <c r="SGM18" s="44"/>
      <c r="SGN18" s="44"/>
      <c r="SGO18" s="44"/>
      <c r="SGP18" s="44"/>
      <c r="SGQ18" s="44"/>
      <c r="SGR18" s="44"/>
      <c r="SGS18" s="44"/>
      <c r="SGT18" s="44"/>
      <c r="SGU18" s="44"/>
      <c r="SGV18" s="44"/>
      <c r="SGW18" s="44"/>
      <c r="SGX18" s="44"/>
      <c r="SGY18" s="44"/>
      <c r="SGZ18" s="44"/>
      <c r="SHA18" s="44"/>
      <c r="SHB18" s="44"/>
      <c r="SHC18" s="44"/>
      <c r="SHD18" s="44"/>
      <c r="SHE18" s="44"/>
      <c r="SHF18" s="44"/>
      <c r="SHG18" s="44"/>
      <c r="SHH18" s="44"/>
      <c r="SHI18" s="44"/>
      <c r="SHJ18" s="44"/>
      <c r="SHK18" s="44"/>
      <c r="SHL18" s="44"/>
      <c r="SHM18" s="44"/>
      <c r="SHN18" s="44"/>
      <c r="SHO18" s="44"/>
      <c r="SHP18" s="44"/>
      <c r="SHQ18" s="44"/>
      <c r="SHR18" s="44"/>
      <c r="SHS18" s="44"/>
      <c r="SHT18" s="44"/>
      <c r="SHU18" s="44"/>
      <c r="SHV18" s="44"/>
      <c r="SHW18" s="44"/>
      <c r="SHX18" s="44"/>
      <c r="SHY18" s="44"/>
      <c r="SHZ18" s="44"/>
      <c r="SIA18" s="44"/>
      <c r="SIB18" s="44"/>
      <c r="SIC18" s="44"/>
      <c r="SID18" s="44"/>
      <c r="SIE18" s="44"/>
      <c r="SIF18" s="44"/>
      <c r="SIG18" s="44"/>
      <c r="SIH18" s="44"/>
      <c r="SII18" s="44"/>
      <c r="SIJ18" s="44"/>
      <c r="SIK18" s="44"/>
      <c r="SIL18" s="44"/>
      <c r="SIM18" s="44"/>
      <c r="SIN18" s="44"/>
      <c r="SIO18" s="44"/>
      <c r="SIP18" s="44"/>
      <c r="SIQ18" s="44"/>
      <c r="SIR18" s="44"/>
      <c r="SIS18" s="44"/>
      <c r="SIT18" s="44"/>
      <c r="SIU18" s="44"/>
      <c r="SIV18" s="44"/>
      <c r="SIW18" s="44"/>
      <c r="SIX18" s="44"/>
      <c r="SIY18" s="44"/>
      <c r="SIZ18" s="44"/>
      <c r="SJA18" s="44"/>
      <c r="SJB18" s="44"/>
      <c r="SJC18" s="44"/>
      <c r="SJD18" s="44"/>
      <c r="SJE18" s="44"/>
      <c r="SJF18" s="44"/>
      <c r="SJG18" s="44"/>
      <c r="SJH18" s="44"/>
      <c r="SJI18" s="44"/>
      <c r="SJJ18" s="44"/>
      <c r="SJK18" s="44"/>
      <c r="SJL18" s="44"/>
      <c r="SJM18" s="44"/>
      <c r="SJN18" s="44"/>
      <c r="SJO18" s="44"/>
      <c r="SJP18" s="44"/>
      <c r="SJQ18" s="44"/>
      <c r="SJR18" s="44"/>
      <c r="SJS18" s="44"/>
      <c r="SJT18" s="44"/>
      <c r="SJU18" s="44"/>
      <c r="SJV18" s="44"/>
      <c r="SJW18" s="44"/>
      <c r="SJX18" s="44"/>
      <c r="SJY18" s="44"/>
      <c r="SJZ18" s="44"/>
      <c r="SKA18" s="44"/>
      <c r="SKB18" s="44"/>
      <c r="SKC18" s="44"/>
      <c r="SKD18" s="44"/>
      <c r="SKE18" s="44"/>
      <c r="SKF18" s="44"/>
      <c r="SKG18" s="44"/>
      <c r="SKH18" s="44"/>
      <c r="SKI18" s="44"/>
      <c r="SKJ18" s="44"/>
      <c r="SKK18" s="44"/>
      <c r="SKL18" s="44"/>
      <c r="SKM18" s="44"/>
      <c r="SKN18" s="44"/>
      <c r="SKO18" s="44"/>
      <c r="SKP18" s="44"/>
      <c r="SKQ18" s="44"/>
      <c r="SKR18" s="44"/>
      <c r="SKS18" s="44"/>
      <c r="SKT18" s="44"/>
      <c r="SKU18" s="44"/>
      <c r="SKV18" s="44"/>
      <c r="SKW18" s="44"/>
      <c r="SKX18" s="44"/>
      <c r="SKY18" s="44"/>
      <c r="SKZ18" s="44"/>
      <c r="SLA18" s="44"/>
      <c r="SLB18" s="44"/>
      <c r="SLC18" s="44"/>
      <c r="SLD18" s="44"/>
      <c r="SLE18" s="44"/>
      <c r="SLF18" s="44"/>
      <c r="SLG18" s="44"/>
      <c r="SLH18" s="44"/>
      <c r="SLI18" s="44"/>
      <c r="SLJ18" s="44"/>
      <c r="SLK18" s="44"/>
      <c r="SLL18" s="44"/>
      <c r="SLM18" s="44"/>
      <c r="SLN18" s="44"/>
      <c r="SLO18" s="44"/>
      <c r="SLP18" s="44"/>
      <c r="SLQ18" s="44"/>
      <c r="SLR18" s="44"/>
      <c r="SLS18" s="44"/>
      <c r="SLT18" s="44"/>
      <c r="SLU18" s="44"/>
      <c r="SLV18" s="44"/>
      <c r="SLW18" s="44"/>
      <c r="SLX18" s="44"/>
      <c r="SLY18" s="44"/>
      <c r="SLZ18" s="44"/>
      <c r="SMA18" s="44"/>
      <c r="SMB18" s="44"/>
      <c r="SMC18" s="44"/>
      <c r="SMD18" s="44"/>
      <c r="SME18" s="44"/>
      <c r="SMF18" s="44"/>
      <c r="SMG18" s="44"/>
      <c r="SMH18" s="44"/>
      <c r="SMI18" s="44"/>
      <c r="SMJ18" s="44"/>
      <c r="SMK18" s="44"/>
      <c r="SML18" s="44"/>
      <c r="SMM18" s="44"/>
      <c r="SMN18" s="44"/>
      <c r="SMO18" s="44"/>
      <c r="SMP18" s="44"/>
      <c r="SMQ18" s="44"/>
      <c r="SMR18" s="44"/>
      <c r="SMS18" s="44"/>
      <c r="SMT18" s="44"/>
      <c r="SMU18" s="44"/>
      <c r="SMV18" s="44"/>
      <c r="SMW18" s="44"/>
      <c r="SMX18" s="44"/>
      <c r="SMY18" s="44"/>
      <c r="SMZ18" s="44"/>
      <c r="SNA18" s="44"/>
      <c r="SNB18" s="44"/>
      <c r="SNC18" s="44"/>
      <c r="SND18" s="44"/>
      <c r="SNE18" s="44"/>
      <c r="SNF18" s="44"/>
      <c r="SNG18" s="44"/>
      <c r="SNH18" s="44"/>
      <c r="SNI18" s="44"/>
      <c r="SNJ18" s="44"/>
      <c r="SNK18" s="44"/>
      <c r="SNL18" s="44"/>
      <c r="SNM18" s="44"/>
      <c r="SNN18" s="44"/>
      <c r="SNO18" s="44"/>
      <c r="SNP18" s="44"/>
      <c r="SNQ18" s="44"/>
      <c r="SNR18" s="44"/>
      <c r="SNS18" s="44"/>
      <c r="SNT18" s="44"/>
      <c r="SNU18" s="44"/>
      <c r="SNV18" s="44"/>
      <c r="SNW18" s="44"/>
      <c r="SNX18" s="44"/>
      <c r="SNY18" s="44"/>
      <c r="SNZ18" s="44"/>
      <c r="SOA18" s="44"/>
      <c r="SOB18" s="44"/>
      <c r="SOC18" s="44"/>
      <c r="SOD18" s="44"/>
      <c r="SOE18" s="44"/>
      <c r="SOF18" s="44"/>
      <c r="SOG18" s="44"/>
      <c r="SOH18" s="44"/>
      <c r="SOI18" s="44"/>
      <c r="SOJ18" s="44"/>
      <c r="SOK18" s="44"/>
      <c r="SOL18" s="44"/>
      <c r="SOM18" s="44"/>
      <c r="SON18" s="44"/>
      <c r="SOO18" s="44"/>
      <c r="SOP18" s="44"/>
      <c r="SOQ18" s="44"/>
      <c r="SOR18" s="44"/>
      <c r="SOS18" s="44"/>
      <c r="SOT18" s="44"/>
      <c r="SOU18" s="44"/>
      <c r="SOV18" s="44"/>
      <c r="SOW18" s="44"/>
      <c r="SOX18" s="44"/>
      <c r="SOY18" s="44"/>
      <c r="SOZ18" s="44"/>
      <c r="SPA18" s="44"/>
      <c r="SPB18" s="44"/>
      <c r="SPC18" s="44"/>
      <c r="SPD18" s="44"/>
      <c r="SPE18" s="44"/>
      <c r="SPF18" s="44"/>
      <c r="SPG18" s="44"/>
      <c r="SPH18" s="44"/>
      <c r="SPI18" s="44"/>
      <c r="SPJ18" s="44"/>
      <c r="SPK18" s="44"/>
      <c r="SPL18" s="44"/>
      <c r="SPM18" s="44"/>
      <c r="SPN18" s="44"/>
      <c r="SPO18" s="44"/>
      <c r="SPP18" s="44"/>
      <c r="SPQ18" s="44"/>
      <c r="SPR18" s="44"/>
      <c r="SPS18" s="44"/>
      <c r="SPT18" s="44"/>
      <c r="SPU18" s="44"/>
      <c r="SPV18" s="44"/>
      <c r="SPW18" s="44"/>
      <c r="SPX18" s="44"/>
      <c r="SPY18" s="44"/>
      <c r="SPZ18" s="44"/>
      <c r="SQA18" s="44"/>
      <c r="SQB18" s="44"/>
      <c r="SQC18" s="44"/>
      <c r="SQD18" s="44"/>
      <c r="SQE18" s="44"/>
      <c r="SQF18" s="44"/>
      <c r="SQG18" s="44"/>
      <c r="SQH18" s="44"/>
      <c r="SQI18" s="44"/>
      <c r="SQJ18" s="44"/>
      <c r="SQK18" s="44"/>
      <c r="SQL18" s="44"/>
      <c r="SQM18" s="44"/>
      <c r="SQN18" s="44"/>
      <c r="SQO18" s="44"/>
      <c r="SQP18" s="44"/>
      <c r="SQQ18" s="44"/>
      <c r="SQR18" s="44"/>
      <c r="SQS18" s="44"/>
      <c r="SQT18" s="44"/>
      <c r="SQU18" s="44"/>
      <c r="SQV18" s="44"/>
      <c r="SQW18" s="44"/>
      <c r="SQX18" s="44"/>
      <c r="SQY18" s="44"/>
      <c r="SQZ18" s="44"/>
      <c r="SRA18" s="44"/>
      <c r="SRB18" s="44"/>
      <c r="SRC18" s="44"/>
      <c r="SRD18" s="44"/>
      <c r="SRE18" s="44"/>
      <c r="SRF18" s="44"/>
      <c r="SRG18" s="44"/>
      <c r="SRH18" s="44"/>
      <c r="SRI18" s="44"/>
      <c r="SRJ18" s="44"/>
      <c r="SRK18" s="44"/>
      <c r="SRL18" s="44"/>
      <c r="SRM18" s="44"/>
      <c r="SRN18" s="44"/>
      <c r="SRO18" s="44"/>
      <c r="SRP18" s="44"/>
      <c r="SRQ18" s="44"/>
      <c r="SRR18" s="44"/>
      <c r="SRS18" s="44"/>
      <c r="SRT18" s="44"/>
      <c r="SRU18" s="44"/>
      <c r="SRV18" s="44"/>
      <c r="SRW18" s="44"/>
      <c r="SRX18" s="44"/>
      <c r="SRY18" s="44"/>
      <c r="SRZ18" s="44"/>
      <c r="SSA18" s="44"/>
      <c r="SSB18" s="44"/>
      <c r="SSC18" s="44"/>
      <c r="SSD18" s="44"/>
      <c r="SSE18" s="44"/>
      <c r="SSF18" s="44"/>
      <c r="SSG18" s="44"/>
      <c r="SSH18" s="44"/>
      <c r="SSI18" s="44"/>
      <c r="SSJ18" s="44"/>
      <c r="SSK18" s="44"/>
      <c r="SSL18" s="44"/>
      <c r="SSM18" s="44"/>
      <c r="SSN18" s="44"/>
      <c r="SSO18" s="44"/>
      <c r="SSP18" s="44"/>
      <c r="SSQ18" s="44"/>
      <c r="SSR18" s="44"/>
      <c r="SSS18" s="44"/>
      <c r="SST18" s="44"/>
      <c r="SSU18" s="44"/>
      <c r="SSV18" s="44"/>
      <c r="SSW18" s="44"/>
      <c r="SSX18" s="44"/>
      <c r="SSY18" s="44"/>
      <c r="SSZ18" s="44"/>
      <c r="STA18" s="44"/>
      <c r="STB18" s="44"/>
      <c r="STC18" s="44"/>
      <c r="STD18" s="44"/>
      <c r="STE18" s="44"/>
      <c r="STF18" s="44"/>
      <c r="STG18" s="44"/>
      <c r="STH18" s="44"/>
      <c r="STI18" s="44"/>
      <c r="STJ18" s="44"/>
      <c r="STK18" s="44"/>
      <c r="STL18" s="44"/>
      <c r="STM18" s="44"/>
      <c r="STN18" s="44"/>
      <c r="STO18" s="44"/>
      <c r="STP18" s="44"/>
      <c r="STQ18" s="44"/>
      <c r="STR18" s="44"/>
      <c r="STS18" s="44"/>
      <c r="STT18" s="44"/>
      <c r="STU18" s="44"/>
      <c r="STV18" s="44"/>
      <c r="STW18" s="44"/>
      <c r="STX18" s="44"/>
      <c r="STY18" s="44"/>
      <c r="STZ18" s="44"/>
      <c r="SUA18" s="44"/>
      <c r="SUB18" s="44"/>
      <c r="SUC18" s="44"/>
      <c r="SUD18" s="44"/>
      <c r="SUE18" s="44"/>
      <c r="SUF18" s="44"/>
      <c r="SUG18" s="44"/>
      <c r="SUH18" s="44"/>
      <c r="SUI18" s="44"/>
      <c r="SUJ18" s="44"/>
      <c r="SUK18" s="44"/>
      <c r="SUL18" s="44"/>
      <c r="SUM18" s="44"/>
      <c r="SUN18" s="44"/>
      <c r="SUO18" s="44"/>
      <c r="SUP18" s="44"/>
      <c r="SUQ18" s="44"/>
      <c r="SUR18" s="44"/>
      <c r="SUS18" s="44"/>
      <c r="SUT18" s="44"/>
      <c r="SUU18" s="44"/>
      <c r="SUV18" s="44"/>
      <c r="SUW18" s="44"/>
      <c r="SUX18" s="44"/>
      <c r="SUY18" s="44"/>
      <c r="SUZ18" s="44"/>
      <c r="SVA18" s="44"/>
      <c r="SVB18" s="44"/>
      <c r="SVC18" s="44"/>
      <c r="SVD18" s="44"/>
      <c r="SVE18" s="44"/>
      <c r="SVF18" s="44"/>
      <c r="SVG18" s="44"/>
      <c r="SVH18" s="44"/>
      <c r="SVI18" s="44"/>
      <c r="SVJ18" s="44"/>
      <c r="SVK18" s="44"/>
      <c r="SVL18" s="44"/>
      <c r="SVM18" s="44"/>
      <c r="SVN18" s="44"/>
      <c r="SVO18" s="44"/>
      <c r="SVP18" s="44"/>
      <c r="SVQ18" s="44"/>
      <c r="SVR18" s="44"/>
      <c r="SVS18" s="44"/>
      <c r="SVT18" s="44"/>
      <c r="SVU18" s="44"/>
      <c r="SVV18" s="44"/>
      <c r="SVW18" s="44"/>
      <c r="SVX18" s="44"/>
      <c r="SVY18" s="44"/>
      <c r="SVZ18" s="44"/>
      <c r="SWA18" s="44"/>
      <c r="SWB18" s="44"/>
      <c r="SWC18" s="44"/>
      <c r="SWD18" s="44"/>
      <c r="SWE18" s="44"/>
      <c r="SWF18" s="44"/>
      <c r="SWG18" s="44"/>
      <c r="SWH18" s="44"/>
      <c r="SWI18" s="44"/>
      <c r="SWJ18" s="44"/>
      <c r="SWK18" s="44"/>
      <c r="SWL18" s="44"/>
      <c r="SWM18" s="44"/>
      <c r="SWN18" s="44"/>
      <c r="SWO18" s="44"/>
      <c r="SWP18" s="44"/>
      <c r="SWQ18" s="44"/>
      <c r="SWR18" s="44"/>
      <c r="SWS18" s="44"/>
      <c r="SWT18" s="44"/>
      <c r="SWU18" s="44"/>
      <c r="SWV18" s="44"/>
      <c r="SWW18" s="44"/>
      <c r="SWX18" s="44"/>
      <c r="SWY18" s="44"/>
      <c r="SWZ18" s="44"/>
      <c r="SXA18" s="44"/>
      <c r="SXB18" s="44"/>
      <c r="SXC18" s="44"/>
      <c r="SXD18" s="44"/>
      <c r="SXE18" s="44"/>
      <c r="SXF18" s="44"/>
      <c r="SXG18" s="44"/>
      <c r="SXH18" s="44"/>
      <c r="SXI18" s="44"/>
      <c r="SXJ18" s="44"/>
      <c r="SXK18" s="44"/>
      <c r="SXL18" s="44"/>
      <c r="SXM18" s="44"/>
      <c r="SXN18" s="44"/>
      <c r="SXO18" s="44"/>
      <c r="SXP18" s="44"/>
      <c r="SXQ18" s="44"/>
      <c r="SXR18" s="44"/>
      <c r="SXS18" s="44"/>
      <c r="SXT18" s="44"/>
      <c r="SXU18" s="44"/>
      <c r="SXV18" s="44"/>
      <c r="SXW18" s="44"/>
      <c r="SXX18" s="44"/>
      <c r="SXY18" s="44"/>
      <c r="SXZ18" s="44"/>
      <c r="SYA18" s="44"/>
      <c r="SYB18" s="44"/>
      <c r="SYC18" s="44"/>
      <c r="SYD18" s="44"/>
      <c r="SYE18" s="44"/>
      <c r="SYF18" s="44"/>
      <c r="SYG18" s="44"/>
      <c r="SYH18" s="44"/>
      <c r="SYI18" s="44"/>
      <c r="SYJ18" s="44"/>
      <c r="SYK18" s="44"/>
      <c r="SYL18" s="44"/>
      <c r="SYM18" s="44"/>
      <c r="SYN18" s="44"/>
      <c r="SYO18" s="44"/>
      <c r="SYP18" s="44"/>
      <c r="SYQ18" s="44"/>
      <c r="SYR18" s="44"/>
      <c r="SYS18" s="44"/>
      <c r="SYT18" s="44"/>
      <c r="SYU18" s="44"/>
      <c r="SYV18" s="44"/>
      <c r="SYW18" s="44"/>
      <c r="SYX18" s="44"/>
      <c r="SYY18" s="44"/>
      <c r="SYZ18" s="44"/>
      <c r="SZA18" s="44"/>
      <c r="SZB18" s="44"/>
      <c r="SZC18" s="44"/>
      <c r="SZD18" s="44"/>
      <c r="SZE18" s="44"/>
      <c r="SZF18" s="44"/>
      <c r="SZG18" s="44"/>
      <c r="SZH18" s="44"/>
      <c r="SZI18" s="44"/>
      <c r="SZJ18" s="44"/>
      <c r="SZK18" s="44"/>
      <c r="SZL18" s="44"/>
      <c r="SZM18" s="44"/>
      <c r="SZN18" s="44"/>
      <c r="SZO18" s="44"/>
      <c r="SZP18" s="44"/>
      <c r="SZQ18" s="44"/>
      <c r="SZR18" s="44"/>
      <c r="SZS18" s="44"/>
      <c r="SZT18" s="44"/>
      <c r="SZU18" s="44"/>
      <c r="SZV18" s="44"/>
      <c r="SZW18" s="44"/>
      <c r="SZX18" s="44"/>
      <c r="SZY18" s="44"/>
      <c r="SZZ18" s="44"/>
      <c r="TAA18" s="44"/>
      <c r="TAB18" s="44"/>
      <c r="TAC18" s="44"/>
      <c r="TAD18" s="44"/>
      <c r="TAE18" s="44"/>
      <c r="TAF18" s="44"/>
      <c r="TAG18" s="44"/>
      <c r="TAH18" s="44"/>
      <c r="TAI18" s="44"/>
      <c r="TAJ18" s="44"/>
      <c r="TAK18" s="44"/>
      <c r="TAL18" s="44"/>
      <c r="TAM18" s="44"/>
      <c r="TAN18" s="44"/>
      <c r="TAO18" s="44"/>
      <c r="TAP18" s="44"/>
      <c r="TAQ18" s="44"/>
      <c r="TAR18" s="44"/>
      <c r="TAS18" s="44"/>
      <c r="TAT18" s="44"/>
      <c r="TAU18" s="44"/>
      <c r="TAV18" s="44"/>
      <c r="TAW18" s="44"/>
      <c r="TAX18" s="44"/>
      <c r="TAY18" s="44"/>
      <c r="TAZ18" s="44"/>
      <c r="TBA18" s="44"/>
      <c r="TBB18" s="44"/>
      <c r="TBC18" s="44"/>
      <c r="TBD18" s="44"/>
      <c r="TBE18" s="44"/>
      <c r="TBF18" s="44"/>
      <c r="TBG18" s="44"/>
      <c r="TBH18" s="44"/>
      <c r="TBI18" s="44"/>
      <c r="TBJ18" s="44"/>
      <c r="TBK18" s="44"/>
      <c r="TBL18" s="44"/>
      <c r="TBM18" s="44"/>
      <c r="TBN18" s="44"/>
      <c r="TBO18" s="44"/>
      <c r="TBP18" s="44"/>
      <c r="TBQ18" s="44"/>
      <c r="TBR18" s="44"/>
      <c r="TBS18" s="44"/>
      <c r="TBT18" s="44"/>
      <c r="TBU18" s="44"/>
      <c r="TBV18" s="44"/>
      <c r="TBW18" s="44"/>
      <c r="TBX18" s="44"/>
      <c r="TBY18" s="44"/>
      <c r="TBZ18" s="44"/>
      <c r="TCA18" s="44"/>
      <c r="TCB18" s="44"/>
      <c r="TCC18" s="44"/>
      <c r="TCD18" s="44"/>
      <c r="TCE18" s="44"/>
      <c r="TCF18" s="44"/>
      <c r="TCG18" s="44"/>
      <c r="TCH18" s="44"/>
      <c r="TCI18" s="44"/>
      <c r="TCJ18" s="44"/>
      <c r="TCK18" s="44"/>
      <c r="TCL18" s="44"/>
      <c r="TCM18" s="44"/>
      <c r="TCN18" s="44"/>
      <c r="TCO18" s="44"/>
      <c r="TCP18" s="44"/>
      <c r="TCQ18" s="44"/>
      <c r="TCR18" s="44"/>
      <c r="TCS18" s="44"/>
      <c r="TCT18" s="44"/>
      <c r="TCU18" s="44"/>
      <c r="TCV18" s="44"/>
      <c r="TCW18" s="44"/>
      <c r="TCX18" s="44"/>
      <c r="TCY18" s="44"/>
      <c r="TCZ18" s="44"/>
      <c r="TDA18" s="44"/>
      <c r="TDB18" s="44"/>
      <c r="TDC18" s="44"/>
      <c r="TDD18" s="44"/>
      <c r="TDE18" s="44"/>
      <c r="TDF18" s="44"/>
      <c r="TDG18" s="44"/>
      <c r="TDH18" s="44"/>
      <c r="TDI18" s="44"/>
      <c r="TDJ18" s="44"/>
      <c r="TDK18" s="44"/>
      <c r="TDL18" s="44"/>
      <c r="TDM18" s="44"/>
      <c r="TDN18" s="44"/>
      <c r="TDO18" s="44"/>
      <c r="TDP18" s="44"/>
      <c r="TDQ18" s="44"/>
      <c r="TDR18" s="44"/>
      <c r="TDS18" s="44"/>
      <c r="TDT18" s="44"/>
      <c r="TDU18" s="44"/>
      <c r="TDV18" s="44"/>
      <c r="TDW18" s="44"/>
      <c r="TDX18" s="44"/>
      <c r="TDY18" s="44"/>
      <c r="TDZ18" s="44"/>
      <c r="TEA18" s="44"/>
      <c r="TEB18" s="44"/>
      <c r="TEC18" s="44"/>
      <c r="TED18" s="44"/>
      <c r="TEE18" s="44"/>
      <c r="TEF18" s="44"/>
      <c r="TEG18" s="44"/>
      <c r="TEH18" s="44"/>
      <c r="TEI18" s="44"/>
      <c r="TEJ18" s="44"/>
      <c r="TEK18" s="44"/>
      <c r="TEL18" s="44"/>
      <c r="TEM18" s="44"/>
      <c r="TEN18" s="44"/>
      <c r="TEO18" s="44"/>
      <c r="TEP18" s="44"/>
      <c r="TEQ18" s="44"/>
      <c r="TER18" s="44"/>
      <c r="TES18" s="44"/>
      <c r="TET18" s="44"/>
      <c r="TEU18" s="44"/>
      <c r="TEV18" s="44"/>
      <c r="TEW18" s="44"/>
      <c r="TEX18" s="44"/>
      <c r="TEY18" s="44"/>
      <c r="TEZ18" s="44"/>
      <c r="TFA18" s="44"/>
      <c r="TFB18" s="44"/>
      <c r="TFC18" s="44"/>
      <c r="TFD18" s="44"/>
      <c r="TFE18" s="44"/>
      <c r="TFF18" s="44"/>
      <c r="TFG18" s="44"/>
      <c r="TFH18" s="44"/>
      <c r="TFI18" s="44"/>
    </row>
    <row r="19" spans="1:13685" ht="175" x14ac:dyDescent="0.35">
      <c r="A19" s="52" t="s">
        <v>171</v>
      </c>
      <c r="B19" s="37" t="s">
        <v>63</v>
      </c>
      <c r="C19" s="37" t="s">
        <v>64</v>
      </c>
      <c r="D19" s="37" t="s">
        <v>65</v>
      </c>
      <c r="E19" s="37" t="s">
        <v>66</v>
      </c>
      <c r="F19" s="37" t="s">
        <v>281</v>
      </c>
      <c r="G19" s="67" t="s">
        <v>126</v>
      </c>
      <c r="H19" s="55" t="s">
        <v>122</v>
      </c>
      <c r="I19" s="49" t="s">
        <v>123</v>
      </c>
      <c r="J19" s="55" t="s">
        <v>127</v>
      </c>
      <c r="K19" s="53"/>
      <c r="L19" s="70"/>
      <c r="M19" s="70"/>
      <c r="N19" s="70"/>
      <c r="O19" s="70"/>
      <c r="P19" s="70"/>
      <c r="Q19" s="70"/>
    </row>
    <row r="20" spans="1:13685" ht="15.75" customHeight="1" x14ac:dyDescent="0.35">
      <c r="A20" s="129" t="s">
        <v>287</v>
      </c>
      <c r="B20" s="129"/>
      <c r="C20" s="129"/>
      <c r="D20" s="129"/>
      <c r="E20" s="129"/>
      <c r="F20" s="129"/>
      <c r="G20" s="129"/>
      <c r="H20" s="129"/>
      <c r="I20" s="129"/>
      <c r="J20" s="129"/>
      <c r="K20" s="64"/>
      <c r="L20" s="64"/>
      <c r="M20" s="64"/>
      <c r="N20" s="64"/>
      <c r="O20" s="64"/>
      <c r="P20" s="64"/>
      <c r="Q20" s="6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c r="QR20" s="44"/>
      <c r="QS20" s="44"/>
      <c r="QT20" s="44"/>
      <c r="QU20" s="44"/>
      <c r="QV20" s="44"/>
      <c r="QW20" s="44"/>
      <c r="QX20" s="44"/>
      <c r="QY20" s="44"/>
      <c r="QZ20" s="44"/>
      <c r="RA20" s="44"/>
      <c r="RB20" s="44"/>
      <c r="RC20" s="44"/>
      <c r="RD20" s="44"/>
      <c r="RE20" s="44"/>
      <c r="RF20" s="44"/>
      <c r="RG20" s="44"/>
      <c r="RH20" s="44"/>
      <c r="RI20" s="44"/>
      <c r="RJ20" s="44"/>
      <c r="RK20" s="44"/>
      <c r="RL20" s="44"/>
      <c r="RM20" s="44"/>
      <c r="RN20" s="44"/>
      <c r="RO20" s="44"/>
      <c r="RP20" s="44"/>
      <c r="RQ20" s="44"/>
      <c r="RR20" s="44"/>
      <c r="RS20" s="44"/>
      <c r="RT20" s="44"/>
      <c r="RU20" s="44"/>
      <c r="RV20" s="44"/>
      <c r="RW20" s="44"/>
      <c r="RX20" s="44"/>
      <c r="RY20" s="44"/>
      <c r="RZ20" s="44"/>
      <c r="SA20" s="44"/>
      <c r="SB20" s="44"/>
      <c r="SC20" s="44"/>
      <c r="SD20" s="44"/>
      <c r="SE20" s="44"/>
      <c r="SF20" s="44"/>
      <c r="SG20" s="44"/>
      <c r="SH20" s="44"/>
      <c r="SI20" s="44"/>
      <c r="SJ20" s="44"/>
      <c r="SK20" s="44"/>
      <c r="SL20" s="44"/>
      <c r="SM20" s="44"/>
      <c r="SN20" s="44"/>
      <c r="SO20" s="44"/>
      <c r="SP20" s="44"/>
      <c r="SQ20" s="44"/>
      <c r="SR20" s="44"/>
      <c r="SS20" s="44"/>
      <c r="ST20" s="44"/>
      <c r="SU20" s="44"/>
      <c r="SV20" s="44"/>
      <c r="SW20" s="44"/>
      <c r="SX20" s="44"/>
      <c r="SY20" s="44"/>
      <c r="SZ20" s="44"/>
      <c r="TA20" s="44"/>
      <c r="TB20" s="44"/>
      <c r="TC20" s="44"/>
      <c r="TD20" s="44"/>
      <c r="TE20" s="44"/>
      <c r="TF20" s="44"/>
      <c r="TG20" s="44"/>
      <c r="TH20" s="44"/>
      <c r="TI20" s="44"/>
      <c r="TJ20" s="44"/>
      <c r="TK20" s="44"/>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L20" s="44"/>
      <c r="UM20" s="44"/>
      <c r="UN20" s="44"/>
      <c r="UO20" s="44"/>
      <c r="UP20" s="44"/>
      <c r="UQ20" s="44"/>
      <c r="UR20" s="44"/>
      <c r="US20" s="44"/>
      <c r="UT20" s="44"/>
      <c r="UU20" s="44"/>
      <c r="UV20" s="44"/>
      <c r="UW20" s="44"/>
      <c r="UX20" s="44"/>
      <c r="UY20" s="44"/>
      <c r="UZ20" s="44"/>
      <c r="VA20" s="44"/>
      <c r="VB20" s="44"/>
      <c r="VC20" s="44"/>
      <c r="VD20" s="44"/>
      <c r="VE20" s="44"/>
      <c r="VF20" s="44"/>
      <c r="VG20" s="44"/>
      <c r="VH20" s="44"/>
      <c r="VI20" s="44"/>
      <c r="VJ20" s="44"/>
      <c r="VK20" s="44"/>
      <c r="VL20" s="44"/>
      <c r="VM20" s="44"/>
      <c r="VN20" s="44"/>
      <c r="VO20" s="44"/>
      <c r="VP20" s="44"/>
      <c r="VQ20" s="44"/>
      <c r="VR20" s="44"/>
      <c r="VS20" s="44"/>
      <c r="VT20" s="44"/>
      <c r="VU20" s="44"/>
      <c r="VV20" s="44"/>
      <c r="VW20" s="44"/>
      <c r="VX20" s="44"/>
      <c r="VY20" s="44"/>
      <c r="VZ20" s="44"/>
      <c r="WA20" s="44"/>
      <c r="WB20" s="44"/>
      <c r="WC20" s="44"/>
      <c r="WD20" s="44"/>
      <c r="WE20" s="44"/>
      <c r="WF20" s="44"/>
      <c r="WG20" s="44"/>
      <c r="WH20" s="44"/>
      <c r="WI20" s="44"/>
      <c r="WJ20" s="44"/>
      <c r="WK20" s="44"/>
      <c r="WL20" s="44"/>
      <c r="WM20" s="44"/>
      <c r="WN20" s="44"/>
      <c r="WO20" s="44"/>
      <c r="WP20" s="44"/>
      <c r="WQ20" s="44"/>
      <c r="WR20" s="44"/>
      <c r="WS20" s="44"/>
      <c r="WT20" s="44"/>
      <c r="WU20" s="44"/>
      <c r="WV20" s="44"/>
      <c r="WW20" s="44"/>
      <c r="WX20" s="44"/>
      <c r="WY20" s="44"/>
      <c r="WZ20" s="44"/>
      <c r="XA20" s="44"/>
      <c r="XB20" s="44"/>
      <c r="XC20" s="44"/>
      <c r="XD20" s="44"/>
      <c r="XE20" s="44"/>
      <c r="XF20" s="44"/>
      <c r="XG20" s="44"/>
      <c r="XH20" s="44"/>
      <c r="XI20" s="44"/>
      <c r="XJ20" s="44"/>
      <c r="XK20" s="44"/>
      <c r="XL20" s="44"/>
      <c r="XM20" s="44"/>
      <c r="XN20" s="44"/>
      <c r="XO20" s="44"/>
      <c r="XP20" s="44"/>
      <c r="XQ20" s="44"/>
      <c r="XR20" s="44"/>
      <c r="XS20" s="44"/>
      <c r="XT20" s="44"/>
      <c r="XU20" s="44"/>
      <c r="XV20" s="44"/>
      <c r="XW20" s="44"/>
      <c r="XX20" s="44"/>
      <c r="XY20" s="44"/>
      <c r="XZ20" s="44"/>
      <c r="YA20" s="44"/>
      <c r="YB20" s="44"/>
      <c r="YC20" s="44"/>
      <c r="YD20" s="44"/>
      <c r="YE20" s="44"/>
      <c r="YF20" s="44"/>
      <c r="YG20" s="44"/>
      <c r="YH20" s="44"/>
      <c r="YI20" s="44"/>
      <c r="YJ20" s="44"/>
      <c r="YK20" s="44"/>
      <c r="YL20" s="44"/>
      <c r="YM20" s="44"/>
      <c r="YN20" s="44"/>
      <c r="YO20" s="44"/>
      <c r="YP20" s="44"/>
      <c r="YQ20" s="44"/>
      <c r="YR20" s="44"/>
      <c r="YS20" s="44"/>
      <c r="YT20" s="44"/>
      <c r="YU20" s="44"/>
      <c r="YV20" s="44"/>
      <c r="YW20" s="44"/>
      <c r="YX20" s="44"/>
      <c r="YY20" s="44"/>
      <c r="YZ20" s="44"/>
      <c r="ZA20" s="44"/>
      <c r="ZB20" s="44"/>
      <c r="ZC20" s="44"/>
      <c r="ZD20" s="44"/>
      <c r="ZE20" s="44"/>
      <c r="ZF20" s="44"/>
      <c r="ZG20" s="44"/>
      <c r="ZH20" s="44"/>
      <c r="ZI20" s="44"/>
      <c r="ZJ20" s="44"/>
      <c r="ZK20" s="44"/>
      <c r="ZL20" s="44"/>
      <c r="ZM20" s="44"/>
      <c r="ZN20" s="44"/>
      <c r="ZO20" s="44"/>
      <c r="ZP20" s="44"/>
      <c r="ZQ20" s="44"/>
      <c r="ZR20" s="44"/>
      <c r="ZS20" s="44"/>
      <c r="ZT20" s="44"/>
      <c r="ZU20" s="44"/>
      <c r="ZV20" s="44"/>
      <c r="ZW20" s="44"/>
      <c r="ZX20" s="44"/>
      <c r="ZY20" s="44"/>
      <c r="ZZ20" s="44"/>
      <c r="AAA20" s="44"/>
      <c r="AAB20" s="44"/>
      <c r="AAC20" s="44"/>
      <c r="AAD20" s="44"/>
      <c r="AAE20" s="44"/>
      <c r="AAF20" s="44"/>
      <c r="AAG20" s="44"/>
      <c r="AAH20" s="44"/>
      <c r="AAI20" s="44"/>
      <c r="AAJ20" s="44"/>
      <c r="AAK20" s="44"/>
      <c r="AAL20" s="44"/>
      <c r="AAM20" s="44"/>
      <c r="AAN20" s="44"/>
      <c r="AAO20" s="44"/>
      <c r="AAP20" s="44"/>
      <c r="AAQ20" s="44"/>
      <c r="AAR20" s="44"/>
      <c r="AAS20" s="44"/>
      <c r="AAT20" s="44"/>
      <c r="AAU20" s="44"/>
      <c r="AAV20" s="44"/>
      <c r="AAW20" s="44"/>
      <c r="AAX20" s="44"/>
      <c r="AAY20" s="44"/>
      <c r="AAZ20" s="44"/>
      <c r="ABA20" s="44"/>
      <c r="ABB20" s="44"/>
      <c r="ABC20" s="44"/>
      <c r="ABD20" s="44"/>
      <c r="ABE20" s="44"/>
      <c r="ABF20" s="44"/>
      <c r="ABG20" s="44"/>
      <c r="ABH20" s="44"/>
      <c r="ABI20" s="44"/>
      <c r="ABJ20" s="44"/>
      <c r="ABK20" s="44"/>
      <c r="ABL20" s="44"/>
      <c r="ABM20" s="44"/>
      <c r="ABN20" s="44"/>
      <c r="ABO20" s="44"/>
      <c r="ABP20" s="44"/>
      <c r="ABQ20" s="44"/>
      <c r="ABR20" s="44"/>
      <c r="ABS20" s="44"/>
      <c r="ABT20" s="44"/>
      <c r="ABU20" s="44"/>
      <c r="ABV20" s="44"/>
      <c r="ABW20" s="44"/>
      <c r="ABX20" s="44"/>
      <c r="ABY20" s="44"/>
      <c r="ABZ20" s="44"/>
      <c r="ACA20" s="44"/>
      <c r="ACB20" s="44"/>
      <c r="ACC20" s="44"/>
      <c r="ACD20" s="44"/>
      <c r="ACE20" s="44"/>
      <c r="ACF20" s="44"/>
      <c r="ACG20" s="44"/>
      <c r="ACH20" s="44"/>
      <c r="ACI20" s="44"/>
      <c r="ACJ20" s="44"/>
      <c r="ACK20" s="44"/>
      <c r="ACL20" s="44"/>
      <c r="ACM20" s="44"/>
      <c r="ACN20" s="44"/>
      <c r="ACO20" s="44"/>
      <c r="ACP20" s="44"/>
      <c r="ACQ20" s="44"/>
      <c r="ACR20" s="44"/>
      <c r="ACS20" s="44"/>
      <c r="ACT20" s="44"/>
      <c r="ACU20" s="44"/>
      <c r="ACV20" s="44"/>
      <c r="ACW20" s="44"/>
      <c r="ACX20" s="44"/>
      <c r="ACY20" s="44"/>
      <c r="ACZ20" s="44"/>
      <c r="ADA20" s="44"/>
      <c r="ADB20" s="44"/>
      <c r="ADC20" s="44"/>
      <c r="ADD20" s="44"/>
      <c r="ADE20" s="44"/>
      <c r="ADF20" s="44"/>
      <c r="ADG20" s="44"/>
      <c r="ADH20" s="44"/>
      <c r="ADI20" s="44"/>
      <c r="ADJ20" s="44"/>
      <c r="ADK20" s="44"/>
      <c r="ADL20" s="44"/>
      <c r="ADM20" s="44"/>
      <c r="ADN20" s="44"/>
      <c r="ADO20" s="44"/>
      <c r="ADP20" s="44"/>
      <c r="ADQ20" s="44"/>
      <c r="ADR20" s="44"/>
      <c r="ADS20" s="44"/>
      <c r="ADT20" s="44"/>
      <c r="ADU20" s="44"/>
      <c r="ADV20" s="44"/>
      <c r="ADW20" s="44"/>
      <c r="ADX20" s="44"/>
      <c r="ADY20" s="44"/>
      <c r="ADZ20" s="44"/>
      <c r="AEA20" s="44"/>
      <c r="AEB20" s="44"/>
      <c r="AEC20" s="44"/>
      <c r="AED20" s="44"/>
      <c r="AEE20" s="44"/>
      <c r="AEF20" s="44"/>
      <c r="AEG20" s="44"/>
      <c r="AEH20" s="44"/>
      <c r="AEI20" s="44"/>
      <c r="AEJ20" s="44"/>
      <c r="AEK20" s="44"/>
      <c r="AEL20" s="44"/>
      <c r="AEM20" s="44"/>
      <c r="AEN20" s="44"/>
      <c r="AEO20" s="44"/>
      <c r="AEP20" s="44"/>
      <c r="AEQ20" s="44"/>
      <c r="AER20" s="44"/>
      <c r="AES20" s="44"/>
      <c r="AET20" s="44"/>
      <c r="AEU20" s="44"/>
      <c r="AEV20" s="44"/>
      <c r="AEW20" s="44"/>
      <c r="AEX20" s="44"/>
      <c r="AEY20" s="44"/>
      <c r="AEZ20" s="44"/>
      <c r="AFA20" s="44"/>
      <c r="AFB20" s="44"/>
      <c r="AFC20" s="44"/>
      <c r="AFD20" s="44"/>
      <c r="AFE20" s="44"/>
      <c r="AFF20" s="44"/>
      <c r="AFG20" s="44"/>
      <c r="AFH20" s="44"/>
      <c r="AFI20" s="44"/>
      <c r="AFJ20" s="44"/>
      <c r="AFK20" s="44"/>
      <c r="AFL20" s="44"/>
      <c r="AFM20" s="44"/>
      <c r="AFN20" s="44"/>
      <c r="AFO20" s="44"/>
      <c r="AFP20" s="44"/>
      <c r="AFQ20" s="44"/>
      <c r="AFR20" s="44"/>
      <c r="AFS20" s="44"/>
      <c r="AFT20" s="44"/>
      <c r="AFU20" s="44"/>
      <c r="AFV20" s="44"/>
      <c r="AFW20" s="44"/>
      <c r="AFX20" s="44"/>
      <c r="AFY20" s="44"/>
      <c r="AFZ20" s="44"/>
      <c r="AGA20" s="44"/>
      <c r="AGB20" s="44"/>
      <c r="AGC20" s="44"/>
      <c r="AGD20" s="44"/>
      <c r="AGE20" s="44"/>
      <c r="AGF20" s="44"/>
      <c r="AGG20" s="44"/>
      <c r="AGH20" s="44"/>
      <c r="AGI20" s="44"/>
      <c r="AGJ20" s="44"/>
      <c r="AGK20" s="44"/>
      <c r="AGL20" s="44"/>
      <c r="AGM20" s="44"/>
      <c r="AGN20" s="44"/>
      <c r="AGO20" s="44"/>
      <c r="AGP20" s="44"/>
      <c r="AGQ20" s="44"/>
      <c r="AGR20" s="44"/>
      <c r="AGS20" s="44"/>
      <c r="AGT20" s="44"/>
      <c r="AGU20" s="44"/>
      <c r="AGV20" s="44"/>
      <c r="AGW20" s="44"/>
      <c r="AGX20" s="44"/>
      <c r="AGY20" s="44"/>
      <c r="AGZ20" s="44"/>
      <c r="AHA20" s="44"/>
      <c r="AHB20" s="44"/>
      <c r="AHC20" s="44"/>
      <c r="AHD20" s="44"/>
      <c r="AHE20" s="44"/>
      <c r="AHF20" s="44"/>
      <c r="AHG20" s="44"/>
      <c r="AHH20" s="44"/>
      <c r="AHI20" s="44"/>
      <c r="AHJ20" s="44"/>
      <c r="AHK20" s="44"/>
      <c r="AHL20" s="44"/>
      <c r="AHM20" s="44"/>
      <c r="AHN20" s="44"/>
      <c r="AHO20" s="44"/>
      <c r="AHP20" s="44"/>
      <c r="AHQ20" s="44"/>
      <c r="AHR20" s="44"/>
      <c r="AHS20" s="44"/>
      <c r="AHT20" s="44"/>
      <c r="AHU20" s="44"/>
      <c r="AHV20" s="44"/>
      <c r="AHW20" s="44"/>
      <c r="AHX20" s="44"/>
      <c r="AHY20" s="44"/>
      <c r="AHZ20" s="44"/>
      <c r="AIA20" s="44"/>
      <c r="AIB20" s="44"/>
      <c r="AIC20" s="44"/>
      <c r="AID20" s="44"/>
      <c r="AIE20" s="44"/>
      <c r="AIF20" s="44"/>
      <c r="AIG20" s="44"/>
      <c r="AIH20" s="44"/>
      <c r="AII20" s="44"/>
      <c r="AIJ20" s="44"/>
      <c r="AIK20" s="44"/>
      <c r="AIL20" s="44"/>
      <c r="AIM20" s="44"/>
      <c r="AIN20" s="44"/>
      <c r="AIO20" s="44"/>
      <c r="AIP20" s="44"/>
      <c r="AIQ20" s="44"/>
      <c r="AIR20" s="44"/>
      <c r="AIS20" s="44"/>
      <c r="AIT20" s="44"/>
      <c r="AIU20" s="44"/>
      <c r="AIV20" s="44"/>
      <c r="AIW20" s="44"/>
      <c r="AIX20" s="44"/>
      <c r="AIY20" s="44"/>
      <c r="AIZ20" s="44"/>
      <c r="AJA20" s="44"/>
      <c r="AJB20" s="44"/>
      <c r="AJC20" s="44"/>
      <c r="AJD20" s="44"/>
      <c r="AJE20" s="44"/>
      <c r="AJF20" s="44"/>
      <c r="AJG20" s="44"/>
      <c r="AJH20" s="44"/>
      <c r="AJI20" s="44"/>
      <c r="AJJ20" s="44"/>
      <c r="AJK20" s="44"/>
      <c r="AJL20" s="44"/>
      <c r="AJM20" s="44"/>
      <c r="AJN20" s="44"/>
      <c r="AJO20" s="44"/>
      <c r="AJP20" s="44"/>
      <c r="AJQ20" s="44"/>
      <c r="AJR20" s="44"/>
      <c r="AJS20" s="44"/>
      <c r="AJT20" s="44"/>
      <c r="AJU20" s="44"/>
      <c r="AJV20" s="44"/>
      <c r="AJW20" s="44"/>
      <c r="AJX20" s="44"/>
      <c r="AJY20" s="44"/>
      <c r="AJZ20" s="44"/>
      <c r="AKA20" s="44"/>
      <c r="AKB20" s="44"/>
      <c r="AKC20" s="44"/>
      <c r="AKD20" s="44"/>
      <c r="AKE20" s="44"/>
      <c r="AKF20" s="44"/>
      <c r="AKG20" s="44"/>
      <c r="AKH20" s="44"/>
      <c r="AKI20" s="44"/>
      <c r="AKJ20" s="44"/>
      <c r="AKK20" s="44"/>
      <c r="AKL20" s="44"/>
      <c r="AKM20" s="44"/>
      <c r="AKN20" s="44"/>
      <c r="AKO20" s="44"/>
      <c r="AKP20" s="44"/>
      <c r="AKQ20" s="44"/>
      <c r="AKR20" s="44"/>
      <c r="AKS20" s="44"/>
      <c r="AKT20" s="44"/>
      <c r="AKU20" s="44"/>
      <c r="AKV20" s="44"/>
      <c r="AKW20" s="44"/>
      <c r="AKX20" s="44"/>
      <c r="AKY20" s="44"/>
      <c r="AKZ20" s="44"/>
      <c r="ALA20" s="44"/>
      <c r="ALB20" s="44"/>
      <c r="ALC20" s="44"/>
      <c r="ALD20" s="44"/>
      <c r="ALE20" s="44"/>
      <c r="ALF20" s="44"/>
      <c r="ALG20" s="44"/>
      <c r="ALH20" s="44"/>
      <c r="ALI20" s="44"/>
      <c r="ALJ20" s="44"/>
      <c r="ALK20" s="44"/>
      <c r="ALL20" s="44"/>
      <c r="ALM20" s="44"/>
      <c r="ALN20" s="44"/>
      <c r="ALO20" s="44"/>
      <c r="ALP20" s="44"/>
      <c r="ALQ20" s="44"/>
      <c r="ALR20" s="44"/>
      <c r="ALS20" s="44"/>
      <c r="ALT20" s="44"/>
      <c r="ALU20" s="44"/>
      <c r="ALV20" s="44"/>
      <c r="ALW20" s="44"/>
      <c r="ALX20" s="44"/>
      <c r="ALY20" s="44"/>
      <c r="ALZ20" s="44"/>
      <c r="AMA20" s="44"/>
      <c r="AMB20" s="44"/>
      <c r="AMC20" s="44"/>
      <c r="AMD20" s="44"/>
      <c r="AME20" s="44"/>
      <c r="AMF20" s="44"/>
      <c r="AMG20" s="44"/>
      <c r="AMH20" s="44"/>
      <c r="AMI20" s="44"/>
      <c r="AMJ20" s="44"/>
      <c r="AMK20" s="44"/>
      <c r="AML20" s="44"/>
      <c r="AMM20" s="44"/>
      <c r="AMN20" s="44"/>
      <c r="AMO20" s="44"/>
      <c r="AMP20" s="44"/>
      <c r="AMQ20" s="44"/>
      <c r="AMR20" s="44"/>
      <c r="AMS20" s="44"/>
      <c r="AMT20" s="44"/>
      <c r="AMU20" s="44"/>
      <c r="AMV20" s="44"/>
      <c r="AMW20" s="44"/>
      <c r="AMX20" s="44"/>
      <c r="AMY20" s="44"/>
      <c r="AMZ20" s="44"/>
      <c r="ANA20" s="44"/>
      <c r="ANB20" s="44"/>
      <c r="ANC20" s="44"/>
      <c r="AND20" s="44"/>
      <c r="ANE20" s="44"/>
      <c r="ANF20" s="44"/>
      <c r="ANG20" s="44"/>
      <c r="ANH20" s="44"/>
      <c r="ANI20" s="44"/>
      <c r="ANJ20" s="44"/>
      <c r="ANK20" s="44"/>
      <c r="ANL20" s="44"/>
      <c r="ANM20" s="44"/>
      <c r="ANN20" s="44"/>
      <c r="ANO20" s="44"/>
      <c r="ANP20" s="44"/>
      <c r="ANQ20" s="44"/>
      <c r="ANR20" s="44"/>
      <c r="ANS20" s="44"/>
      <c r="ANT20" s="44"/>
      <c r="ANU20" s="44"/>
      <c r="ANV20" s="44"/>
      <c r="ANW20" s="44"/>
      <c r="ANX20" s="44"/>
      <c r="ANY20" s="44"/>
      <c r="ANZ20" s="44"/>
      <c r="AOA20" s="44"/>
      <c r="AOB20" s="44"/>
      <c r="AOC20" s="44"/>
      <c r="AOD20" s="44"/>
      <c r="AOE20" s="44"/>
      <c r="AOF20" s="44"/>
      <c r="AOG20" s="44"/>
      <c r="AOH20" s="44"/>
      <c r="AOI20" s="44"/>
      <c r="AOJ20" s="44"/>
      <c r="AOK20" s="44"/>
      <c r="AOL20" s="44"/>
      <c r="AOM20" s="44"/>
      <c r="AON20" s="44"/>
      <c r="AOO20" s="44"/>
      <c r="AOP20" s="44"/>
      <c r="AOQ20" s="44"/>
      <c r="AOR20" s="44"/>
      <c r="AOS20" s="44"/>
      <c r="AOT20" s="44"/>
      <c r="AOU20" s="44"/>
      <c r="AOV20" s="44"/>
      <c r="AOW20" s="44"/>
      <c r="AOX20" s="44"/>
      <c r="AOY20" s="44"/>
      <c r="AOZ20" s="44"/>
      <c r="APA20" s="44"/>
      <c r="APB20" s="44"/>
      <c r="APC20" s="44"/>
      <c r="APD20" s="44"/>
      <c r="APE20" s="44"/>
      <c r="APF20" s="44"/>
      <c r="APG20" s="44"/>
      <c r="APH20" s="44"/>
      <c r="API20" s="44"/>
      <c r="APJ20" s="44"/>
      <c r="APK20" s="44"/>
      <c r="APL20" s="44"/>
      <c r="APM20" s="44"/>
      <c r="APN20" s="44"/>
      <c r="APO20" s="44"/>
      <c r="APP20" s="44"/>
      <c r="APQ20" s="44"/>
      <c r="APR20" s="44"/>
      <c r="APS20" s="44"/>
      <c r="APT20" s="44"/>
      <c r="APU20" s="44"/>
      <c r="APV20" s="44"/>
      <c r="APW20" s="44"/>
      <c r="APX20" s="44"/>
      <c r="APY20" s="44"/>
      <c r="APZ20" s="44"/>
      <c r="AQA20" s="44"/>
      <c r="AQB20" s="44"/>
      <c r="AQC20" s="44"/>
      <c r="AQD20" s="44"/>
      <c r="AQE20" s="44"/>
      <c r="AQF20" s="44"/>
      <c r="AQG20" s="44"/>
      <c r="AQH20" s="44"/>
      <c r="AQI20" s="44"/>
      <c r="AQJ20" s="44"/>
      <c r="AQK20" s="44"/>
      <c r="AQL20" s="44"/>
      <c r="AQM20" s="44"/>
      <c r="AQN20" s="44"/>
      <c r="AQO20" s="44"/>
      <c r="AQP20" s="44"/>
      <c r="AQQ20" s="44"/>
      <c r="AQR20" s="44"/>
      <c r="AQS20" s="44"/>
      <c r="AQT20" s="44"/>
      <c r="AQU20" s="44"/>
      <c r="AQV20" s="44"/>
      <c r="AQW20" s="44"/>
      <c r="AQX20" s="44"/>
      <c r="AQY20" s="44"/>
      <c r="AQZ20" s="44"/>
      <c r="ARA20" s="44"/>
      <c r="ARB20" s="44"/>
      <c r="ARC20" s="44"/>
      <c r="ARD20" s="44"/>
      <c r="ARE20" s="44"/>
      <c r="ARF20" s="44"/>
      <c r="ARG20" s="44"/>
      <c r="ARH20" s="44"/>
      <c r="ARI20" s="44"/>
      <c r="ARJ20" s="44"/>
      <c r="ARK20" s="44"/>
      <c r="ARL20" s="44"/>
      <c r="ARM20" s="44"/>
      <c r="ARN20" s="44"/>
      <c r="ARO20" s="44"/>
      <c r="ARP20" s="44"/>
      <c r="ARQ20" s="44"/>
      <c r="ARR20" s="44"/>
      <c r="ARS20" s="44"/>
      <c r="ART20" s="44"/>
      <c r="ARU20" s="44"/>
      <c r="ARV20" s="44"/>
      <c r="ARW20" s="44"/>
      <c r="ARX20" s="44"/>
      <c r="ARY20" s="44"/>
      <c r="ARZ20" s="44"/>
      <c r="ASA20" s="44"/>
      <c r="ASB20" s="44"/>
      <c r="ASC20" s="44"/>
      <c r="ASD20" s="44"/>
      <c r="ASE20" s="44"/>
      <c r="ASF20" s="44"/>
      <c r="ASG20" s="44"/>
      <c r="ASH20" s="44"/>
      <c r="ASI20" s="44"/>
      <c r="ASJ20" s="44"/>
      <c r="ASK20" s="44"/>
      <c r="ASL20" s="44"/>
      <c r="ASM20" s="44"/>
      <c r="ASN20" s="44"/>
      <c r="ASO20" s="44"/>
      <c r="ASP20" s="44"/>
      <c r="ASQ20" s="44"/>
      <c r="ASR20" s="44"/>
      <c r="ASS20" s="44"/>
      <c r="AST20" s="44"/>
      <c r="ASU20" s="44"/>
      <c r="ASV20" s="44"/>
      <c r="ASW20" s="44"/>
      <c r="ASX20" s="44"/>
      <c r="ASY20" s="44"/>
      <c r="ASZ20" s="44"/>
      <c r="ATA20" s="44"/>
      <c r="ATB20" s="44"/>
      <c r="ATC20" s="44"/>
      <c r="ATD20" s="44"/>
      <c r="ATE20" s="44"/>
      <c r="ATF20" s="44"/>
      <c r="ATG20" s="44"/>
      <c r="ATH20" s="44"/>
      <c r="ATI20" s="44"/>
      <c r="ATJ20" s="44"/>
      <c r="ATK20" s="44"/>
      <c r="ATL20" s="44"/>
      <c r="ATM20" s="44"/>
      <c r="ATN20" s="44"/>
      <c r="ATO20" s="44"/>
      <c r="ATP20" s="44"/>
      <c r="ATQ20" s="44"/>
      <c r="ATR20" s="44"/>
      <c r="ATS20" s="44"/>
      <c r="ATT20" s="44"/>
      <c r="ATU20" s="44"/>
      <c r="ATV20" s="44"/>
      <c r="ATW20" s="44"/>
      <c r="ATX20" s="44"/>
      <c r="ATY20" s="44"/>
      <c r="ATZ20" s="44"/>
      <c r="AUA20" s="44"/>
      <c r="AUB20" s="44"/>
      <c r="AUC20" s="44"/>
      <c r="AUD20" s="44"/>
      <c r="AUE20" s="44"/>
      <c r="AUF20" s="44"/>
      <c r="AUG20" s="44"/>
      <c r="AUH20" s="44"/>
      <c r="AUI20" s="44"/>
      <c r="AUJ20" s="44"/>
      <c r="AUK20" s="44"/>
      <c r="AUL20" s="44"/>
      <c r="AUM20" s="44"/>
      <c r="AUN20" s="44"/>
      <c r="AUO20" s="44"/>
      <c r="AUP20" s="44"/>
      <c r="AUQ20" s="44"/>
      <c r="AUR20" s="44"/>
      <c r="AUS20" s="44"/>
      <c r="AUT20" s="44"/>
      <c r="AUU20" s="44"/>
      <c r="AUV20" s="44"/>
      <c r="AUW20" s="44"/>
      <c r="AUX20" s="44"/>
      <c r="AUY20" s="44"/>
      <c r="AUZ20" s="44"/>
      <c r="AVA20" s="44"/>
      <c r="AVB20" s="44"/>
      <c r="AVC20" s="44"/>
      <c r="AVD20" s="44"/>
      <c r="AVE20" s="44"/>
      <c r="AVF20" s="44"/>
      <c r="AVG20" s="44"/>
      <c r="AVH20" s="44"/>
      <c r="AVI20" s="44"/>
      <c r="AVJ20" s="44"/>
      <c r="AVK20" s="44"/>
      <c r="AVL20" s="44"/>
      <c r="AVM20" s="44"/>
      <c r="AVN20" s="44"/>
      <c r="AVO20" s="44"/>
      <c r="AVP20" s="44"/>
      <c r="AVQ20" s="44"/>
      <c r="AVR20" s="44"/>
      <c r="AVS20" s="44"/>
      <c r="AVT20" s="44"/>
      <c r="AVU20" s="44"/>
      <c r="AVV20" s="44"/>
      <c r="AVW20" s="44"/>
      <c r="AVX20" s="44"/>
      <c r="AVY20" s="44"/>
      <c r="AVZ20" s="44"/>
      <c r="AWA20" s="44"/>
      <c r="AWB20" s="44"/>
      <c r="AWC20" s="44"/>
      <c r="AWD20" s="44"/>
      <c r="AWE20" s="44"/>
      <c r="AWF20" s="44"/>
      <c r="AWG20" s="44"/>
      <c r="AWH20" s="44"/>
      <c r="AWI20" s="44"/>
      <c r="AWJ20" s="44"/>
      <c r="AWK20" s="44"/>
      <c r="AWL20" s="44"/>
      <c r="AWM20" s="44"/>
      <c r="AWN20" s="44"/>
      <c r="AWO20" s="44"/>
      <c r="AWP20" s="44"/>
      <c r="AWQ20" s="44"/>
      <c r="AWR20" s="44"/>
      <c r="AWS20" s="44"/>
      <c r="AWT20" s="44"/>
      <c r="AWU20" s="44"/>
      <c r="AWV20" s="44"/>
      <c r="AWW20" s="44"/>
      <c r="AWX20" s="44"/>
      <c r="AWY20" s="44"/>
      <c r="AWZ20" s="44"/>
      <c r="AXA20" s="44"/>
      <c r="AXB20" s="44"/>
      <c r="AXC20" s="44"/>
      <c r="AXD20" s="44"/>
      <c r="AXE20" s="44"/>
      <c r="AXF20" s="44"/>
      <c r="AXG20" s="44"/>
      <c r="AXH20" s="44"/>
      <c r="AXI20" s="44"/>
      <c r="AXJ20" s="44"/>
      <c r="AXK20" s="44"/>
      <c r="AXL20" s="44"/>
      <c r="AXM20" s="44"/>
      <c r="AXN20" s="44"/>
      <c r="AXO20" s="44"/>
      <c r="AXP20" s="44"/>
      <c r="AXQ20" s="44"/>
      <c r="AXR20" s="44"/>
      <c r="AXS20" s="44"/>
      <c r="AXT20" s="44"/>
      <c r="AXU20" s="44"/>
      <c r="AXV20" s="44"/>
      <c r="AXW20" s="44"/>
      <c r="AXX20" s="44"/>
      <c r="AXY20" s="44"/>
      <c r="AXZ20" s="44"/>
      <c r="AYA20" s="44"/>
      <c r="AYB20" s="44"/>
      <c r="AYC20" s="44"/>
      <c r="AYD20" s="44"/>
      <c r="AYE20" s="44"/>
      <c r="AYF20" s="44"/>
      <c r="AYG20" s="44"/>
      <c r="AYH20" s="44"/>
      <c r="AYI20" s="44"/>
      <c r="AYJ20" s="44"/>
      <c r="AYK20" s="44"/>
      <c r="AYL20" s="44"/>
      <c r="AYM20" s="44"/>
      <c r="AYN20" s="44"/>
      <c r="AYO20" s="44"/>
      <c r="AYP20" s="44"/>
      <c r="AYQ20" s="44"/>
      <c r="AYR20" s="44"/>
      <c r="AYS20" s="44"/>
      <c r="AYT20" s="44"/>
      <c r="AYU20" s="44"/>
      <c r="AYV20" s="44"/>
      <c r="AYW20" s="44"/>
      <c r="AYX20" s="44"/>
      <c r="AYY20" s="44"/>
      <c r="AYZ20" s="44"/>
      <c r="AZA20" s="44"/>
      <c r="AZB20" s="44"/>
      <c r="AZC20" s="44"/>
      <c r="AZD20" s="44"/>
      <c r="AZE20" s="44"/>
      <c r="AZF20" s="44"/>
      <c r="AZG20" s="44"/>
      <c r="AZH20" s="44"/>
      <c r="AZI20" s="44"/>
      <c r="AZJ20" s="44"/>
      <c r="AZK20" s="44"/>
      <c r="AZL20" s="44"/>
      <c r="AZM20" s="44"/>
      <c r="AZN20" s="44"/>
      <c r="AZO20" s="44"/>
      <c r="AZP20" s="44"/>
      <c r="AZQ20" s="44"/>
      <c r="AZR20" s="44"/>
      <c r="AZS20" s="44"/>
      <c r="AZT20" s="44"/>
      <c r="AZU20" s="44"/>
      <c r="AZV20" s="44"/>
      <c r="AZW20" s="44"/>
      <c r="AZX20" s="44"/>
      <c r="AZY20" s="44"/>
      <c r="AZZ20" s="44"/>
      <c r="BAA20" s="44"/>
      <c r="BAB20" s="44"/>
      <c r="BAC20" s="44"/>
      <c r="BAD20" s="44"/>
      <c r="BAE20" s="44"/>
      <c r="BAF20" s="44"/>
      <c r="BAG20" s="44"/>
      <c r="BAH20" s="44"/>
      <c r="BAI20" s="44"/>
      <c r="BAJ20" s="44"/>
      <c r="BAK20" s="44"/>
      <c r="BAL20" s="44"/>
      <c r="BAM20" s="44"/>
      <c r="BAN20" s="44"/>
      <c r="BAO20" s="44"/>
      <c r="BAP20" s="44"/>
      <c r="BAQ20" s="44"/>
      <c r="BAR20" s="44"/>
      <c r="BAS20" s="44"/>
      <c r="BAT20" s="44"/>
      <c r="BAU20" s="44"/>
      <c r="BAV20" s="44"/>
      <c r="BAW20" s="44"/>
      <c r="BAX20" s="44"/>
      <c r="BAY20" s="44"/>
      <c r="BAZ20" s="44"/>
      <c r="BBA20" s="44"/>
      <c r="BBB20" s="44"/>
      <c r="BBC20" s="44"/>
      <c r="BBD20" s="44"/>
      <c r="BBE20" s="44"/>
      <c r="BBF20" s="44"/>
      <c r="BBG20" s="44"/>
      <c r="BBH20" s="44"/>
      <c r="BBI20" s="44"/>
      <c r="BBJ20" s="44"/>
      <c r="BBK20" s="44"/>
      <c r="BBL20" s="44"/>
      <c r="BBM20" s="44"/>
      <c r="BBN20" s="44"/>
      <c r="BBO20" s="44"/>
      <c r="BBP20" s="44"/>
      <c r="BBQ20" s="44"/>
      <c r="BBR20" s="44"/>
      <c r="BBS20" s="44"/>
      <c r="BBT20" s="44"/>
      <c r="BBU20" s="44"/>
      <c r="BBV20" s="44"/>
      <c r="BBW20" s="44"/>
      <c r="BBX20" s="44"/>
      <c r="BBY20" s="44"/>
      <c r="BBZ20" s="44"/>
      <c r="BCA20" s="44"/>
      <c r="BCB20" s="44"/>
      <c r="BCC20" s="44"/>
      <c r="BCD20" s="44"/>
      <c r="BCE20" s="44"/>
      <c r="BCF20" s="44"/>
      <c r="BCG20" s="44"/>
      <c r="BCH20" s="44"/>
      <c r="BCI20" s="44"/>
      <c r="BCJ20" s="44"/>
      <c r="BCK20" s="44"/>
      <c r="BCL20" s="44"/>
      <c r="BCM20" s="44"/>
      <c r="BCN20" s="44"/>
      <c r="BCO20" s="44"/>
      <c r="BCP20" s="44"/>
      <c r="BCQ20" s="44"/>
      <c r="BCR20" s="44"/>
      <c r="BCS20" s="44"/>
      <c r="BCT20" s="44"/>
      <c r="BCU20" s="44"/>
      <c r="BCV20" s="44"/>
      <c r="BCW20" s="44"/>
      <c r="BCX20" s="44"/>
      <c r="BCY20" s="44"/>
      <c r="BCZ20" s="44"/>
      <c r="BDA20" s="44"/>
      <c r="BDB20" s="44"/>
      <c r="BDC20" s="44"/>
      <c r="BDD20" s="44"/>
      <c r="BDE20" s="44"/>
      <c r="BDF20" s="44"/>
      <c r="BDG20" s="44"/>
      <c r="BDH20" s="44"/>
      <c r="BDI20" s="44"/>
      <c r="BDJ20" s="44"/>
      <c r="BDK20" s="44"/>
      <c r="BDL20" s="44"/>
      <c r="BDM20" s="44"/>
      <c r="BDN20" s="44"/>
      <c r="BDO20" s="44"/>
      <c r="BDP20" s="44"/>
      <c r="BDQ20" s="44"/>
      <c r="BDR20" s="44"/>
      <c r="BDS20" s="44"/>
      <c r="BDT20" s="44"/>
      <c r="BDU20" s="44"/>
      <c r="BDV20" s="44"/>
      <c r="BDW20" s="44"/>
      <c r="BDX20" s="44"/>
      <c r="BDY20" s="44"/>
      <c r="BDZ20" s="44"/>
      <c r="BEA20" s="44"/>
      <c r="BEB20" s="44"/>
      <c r="BEC20" s="44"/>
      <c r="BED20" s="44"/>
      <c r="BEE20" s="44"/>
      <c r="BEF20" s="44"/>
      <c r="BEG20" s="44"/>
      <c r="BEH20" s="44"/>
      <c r="BEI20" s="44"/>
      <c r="BEJ20" s="44"/>
      <c r="BEK20" s="44"/>
      <c r="BEL20" s="44"/>
      <c r="BEM20" s="44"/>
      <c r="BEN20" s="44"/>
      <c r="BEO20" s="44"/>
      <c r="BEP20" s="44"/>
      <c r="BEQ20" s="44"/>
      <c r="BER20" s="44"/>
      <c r="BES20" s="44"/>
      <c r="BET20" s="44"/>
      <c r="BEU20" s="44"/>
      <c r="BEV20" s="44"/>
      <c r="BEW20" s="44"/>
      <c r="BEX20" s="44"/>
      <c r="BEY20" s="44"/>
      <c r="BEZ20" s="44"/>
      <c r="BFA20" s="44"/>
      <c r="BFB20" s="44"/>
      <c r="BFC20" s="44"/>
      <c r="BFD20" s="44"/>
      <c r="BFE20" s="44"/>
      <c r="BFF20" s="44"/>
      <c r="BFG20" s="44"/>
      <c r="BFH20" s="44"/>
      <c r="BFI20" s="44"/>
      <c r="BFJ20" s="44"/>
      <c r="BFK20" s="44"/>
      <c r="BFL20" s="44"/>
      <c r="BFM20" s="44"/>
      <c r="BFN20" s="44"/>
      <c r="BFO20" s="44"/>
      <c r="BFP20" s="44"/>
      <c r="BFQ20" s="44"/>
      <c r="BFR20" s="44"/>
      <c r="BFS20" s="44"/>
      <c r="BFT20" s="44"/>
      <c r="BFU20" s="44"/>
      <c r="BFV20" s="44"/>
      <c r="BFW20" s="44"/>
      <c r="BFX20" s="44"/>
      <c r="BFY20" s="44"/>
      <c r="BFZ20" s="44"/>
      <c r="BGA20" s="44"/>
      <c r="BGB20" s="44"/>
      <c r="BGC20" s="44"/>
      <c r="BGD20" s="44"/>
      <c r="BGE20" s="44"/>
      <c r="BGF20" s="44"/>
      <c r="BGG20" s="44"/>
      <c r="BGH20" s="44"/>
      <c r="BGI20" s="44"/>
      <c r="BGJ20" s="44"/>
      <c r="BGK20" s="44"/>
      <c r="BGL20" s="44"/>
      <c r="BGM20" s="44"/>
      <c r="BGN20" s="44"/>
      <c r="BGO20" s="44"/>
      <c r="BGP20" s="44"/>
      <c r="BGQ20" s="44"/>
      <c r="BGR20" s="44"/>
      <c r="BGS20" s="44"/>
      <c r="BGT20" s="44"/>
      <c r="BGU20" s="44"/>
      <c r="BGV20" s="44"/>
      <c r="BGW20" s="44"/>
      <c r="BGX20" s="44"/>
      <c r="BGY20" s="44"/>
      <c r="BGZ20" s="44"/>
      <c r="BHA20" s="44"/>
      <c r="BHB20" s="44"/>
      <c r="BHC20" s="44"/>
      <c r="BHD20" s="44"/>
      <c r="BHE20" s="44"/>
      <c r="BHF20" s="44"/>
      <c r="BHG20" s="44"/>
      <c r="BHH20" s="44"/>
      <c r="BHI20" s="44"/>
      <c r="BHJ20" s="44"/>
      <c r="BHK20" s="44"/>
      <c r="BHL20" s="44"/>
      <c r="BHM20" s="44"/>
      <c r="BHN20" s="44"/>
      <c r="BHO20" s="44"/>
      <c r="BHP20" s="44"/>
      <c r="BHQ20" s="44"/>
      <c r="BHR20" s="44"/>
      <c r="BHS20" s="44"/>
      <c r="BHT20" s="44"/>
      <c r="BHU20" s="44"/>
      <c r="BHV20" s="44"/>
      <c r="BHW20" s="44"/>
      <c r="BHX20" s="44"/>
      <c r="BHY20" s="44"/>
      <c r="BHZ20" s="44"/>
      <c r="BIA20" s="44"/>
      <c r="BIB20" s="44"/>
      <c r="BIC20" s="44"/>
      <c r="BID20" s="44"/>
      <c r="BIE20" s="44"/>
      <c r="BIF20" s="44"/>
      <c r="BIG20" s="44"/>
      <c r="BIH20" s="44"/>
      <c r="BII20" s="44"/>
      <c r="BIJ20" s="44"/>
      <c r="BIK20" s="44"/>
      <c r="BIL20" s="44"/>
      <c r="BIM20" s="44"/>
      <c r="BIN20" s="44"/>
      <c r="BIO20" s="44"/>
      <c r="BIP20" s="44"/>
      <c r="BIQ20" s="44"/>
      <c r="BIR20" s="44"/>
      <c r="BIS20" s="44"/>
      <c r="BIT20" s="44"/>
      <c r="BIU20" s="44"/>
      <c r="BIV20" s="44"/>
      <c r="BIW20" s="44"/>
      <c r="BIX20" s="44"/>
      <c r="BIY20" s="44"/>
      <c r="BIZ20" s="44"/>
      <c r="BJA20" s="44"/>
      <c r="BJB20" s="44"/>
      <c r="BJC20" s="44"/>
      <c r="BJD20" s="44"/>
      <c r="BJE20" s="44"/>
      <c r="BJF20" s="44"/>
      <c r="BJG20" s="44"/>
      <c r="BJH20" s="44"/>
      <c r="BJI20" s="44"/>
      <c r="BJJ20" s="44"/>
      <c r="BJK20" s="44"/>
      <c r="BJL20" s="44"/>
      <c r="BJM20" s="44"/>
      <c r="BJN20" s="44"/>
      <c r="BJO20" s="44"/>
      <c r="BJP20" s="44"/>
      <c r="BJQ20" s="44"/>
      <c r="BJR20" s="44"/>
      <c r="BJS20" s="44"/>
      <c r="BJT20" s="44"/>
      <c r="BJU20" s="44"/>
      <c r="BJV20" s="44"/>
      <c r="BJW20" s="44"/>
      <c r="BJX20" s="44"/>
      <c r="BJY20" s="44"/>
      <c r="BJZ20" s="44"/>
      <c r="BKA20" s="44"/>
      <c r="BKB20" s="44"/>
      <c r="BKC20" s="44"/>
      <c r="BKD20" s="44"/>
      <c r="BKE20" s="44"/>
      <c r="BKF20" s="44"/>
      <c r="BKG20" s="44"/>
      <c r="BKH20" s="44"/>
      <c r="BKI20" s="44"/>
      <c r="BKJ20" s="44"/>
      <c r="BKK20" s="44"/>
      <c r="BKL20" s="44"/>
      <c r="BKM20" s="44"/>
      <c r="BKN20" s="44"/>
      <c r="BKO20" s="44"/>
      <c r="BKP20" s="44"/>
      <c r="BKQ20" s="44"/>
      <c r="BKR20" s="44"/>
      <c r="BKS20" s="44"/>
      <c r="BKT20" s="44"/>
      <c r="BKU20" s="44"/>
      <c r="BKV20" s="44"/>
      <c r="BKW20" s="44"/>
      <c r="BKX20" s="44"/>
      <c r="BKY20" s="44"/>
      <c r="BKZ20" s="44"/>
      <c r="BLA20" s="44"/>
      <c r="BLB20" s="44"/>
      <c r="BLC20" s="44"/>
      <c r="BLD20" s="44"/>
      <c r="BLE20" s="44"/>
      <c r="BLF20" s="44"/>
      <c r="BLG20" s="44"/>
      <c r="BLH20" s="44"/>
      <c r="BLI20" s="44"/>
      <c r="BLJ20" s="44"/>
      <c r="BLK20" s="44"/>
      <c r="BLL20" s="44"/>
      <c r="BLM20" s="44"/>
      <c r="BLN20" s="44"/>
      <c r="BLO20" s="44"/>
      <c r="BLP20" s="44"/>
      <c r="BLQ20" s="44"/>
      <c r="BLR20" s="44"/>
      <c r="BLS20" s="44"/>
      <c r="BLT20" s="44"/>
      <c r="BLU20" s="44"/>
      <c r="BLV20" s="44"/>
      <c r="BLW20" s="44"/>
      <c r="BLX20" s="44"/>
      <c r="BLY20" s="44"/>
      <c r="BLZ20" s="44"/>
      <c r="BMA20" s="44"/>
      <c r="BMB20" s="44"/>
      <c r="BMC20" s="44"/>
      <c r="BMD20" s="44"/>
      <c r="BME20" s="44"/>
      <c r="BMF20" s="44"/>
      <c r="BMG20" s="44"/>
      <c r="BMH20" s="44"/>
      <c r="BMI20" s="44"/>
      <c r="BMJ20" s="44"/>
      <c r="BMK20" s="44"/>
      <c r="BML20" s="44"/>
      <c r="BMM20" s="44"/>
      <c r="BMN20" s="44"/>
      <c r="BMO20" s="44"/>
      <c r="BMP20" s="44"/>
      <c r="BMQ20" s="44"/>
      <c r="BMR20" s="44"/>
      <c r="BMS20" s="44"/>
      <c r="BMT20" s="44"/>
      <c r="BMU20" s="44"/>
      <c r="BMV20" s="44"/>
      <c r="BMW20" s="44"/>
      <c r="BMX20" s="44"/>
      <c r="BMY20" s="44"/>
      <c r="BMZ20" s="44"/>
      <c r="BNA20" s="44"/>
      <c r="BNB20" s="44"/>
      <c r="BNC20" s="44"/>
      <c r="BND20" s="44"/>
      <c r="BNE20" s="44"/>
      <c r="BNF20" s="44"/>
      <c r="BNG20" s="44"/>
      <c r="BNH20" s="44"/>
      <c r="BNI20" s="44"/>
      <c r="BNJ20" s="44"/>
      <c r="BNK20" s="44"/>
      <c r="BNL20" s="44"/>
      <c r="BNM20" s="44"/>
      <c r="BNN20" s="44"/>
      <c r="BNO20" s="44"/>
      <c r="BNP20" s="44"/>
      <c r="BNQ20" s="44"/>
      <c r="BNR20" s="44"/>
      <c r="BNS20" s="44"/>
      <c r="BNT20" s="44"/>
      <c r="BNU20" s="44"/>
      <c r="BNV20" s="44"/>
      <c r="BNW20" s="44"/>
      <c r="BNX20" s="44"/>
      <c r="BNY20" s="44"/>
      <c r="BNZ20" s="44"/>
      <c r="BOA20" s="44"/>
      <c r="BOB20" s="44"/>
      <c r="BOC20" s="44"/>
      <c r="BOD20" s="44"/>
      <c r="BOE20" s="44"/>
      <c r="BOF20" s="44"/>
      <c r="BOG20" s="44"/>
      <c r="BOH20" s="44"/>
      <c r="BOI20" s="44"/>
      <c r="BOJ20" s="44"/>
      <c r="BOK20" s="44"/>
      <c r="BOL20" s="44"/>
      <c r="BOM20" s="44"/>
      <c r="BON20" s="44"/>
      <c r="BOO20" s="44"/>
      <c r="BOP20" s="44"/>
      <c r="BOQ20" s="44"/>
      <c r="BOR20" s="44"/>
      <c r="BOS20" s="44"/>
      <c r="BOT20" s="44"/>
      <c r="BOU20" s="44"/>
      <c r="BOV20" s="44"/>
      <c r="BOW20" s="44"/>
      <c r="BOX20" s="44"/>
      <c r="BOY20" s="44"/>
      <c r="BOZ20" s="44"/>
      <c r="BPA20" s="44"/>
      <c r="BPB20" s="44"/>
      <c r="BPC20" s="44"/>
      <c r="BPD20" s="44"/>
      <c r="BPE20" s="44"/>
      <c r="BPF20" s="44"/>
      <c r="BPG20" s="44"/>
      <c r="BPH20" s="44"/>
      <c r="BPI20" s="44"/>
      <c r="BPJ20" s="44"/>
      <c r="BPK20" s="44"/>
      <c r="BPL20" s="44"/>
      <c r="BPM20" s="44"/>
      <c r="BPN20" s="44"/>
      <c r="BPO20" s="44"/>
      <c r="BPP20" s="44"/>
      <c r="BPQ20" s="44"/>
      <c r="BPR20" s="44"/>
      <c r="BPS20" s="44"/>
      <c r="BPT20" s="44"/>
      <c r="BPU20" s="44"/>
      <c r="BPV20" s="44"/>
      <c r="BPW20" s="44"/>
      <c r="BPX20" s="44"/>
      <c r="BPY20" s="44"/>
      <c r="BPZ20" s="44"/>
      <c r="BQA20" s="44"/>
      <c r="BQB20" s="44"/>
      <c r="BQC20" s="44"/>
      <c r="BQD20" s="44"/>
      <c r="BQE20" s="44"/>
      <c r="BQF20" s="44"/>
      <c r="BQG20" s="44"/>
      <c r="BQH20" s="44"/>
      <c r="BQI20" s="44"/>
      <c r="BQJ20" s="44"/>
      <c r="BQK20" s="44"/>
      <c r="BQL20" s="44"/>
      <c r="BQM20" s="44"/>
      <c r="BQN20" s="44"/>
      <c r="BQO20" s="44"/>
      <c r="BQP20" s="44"/>
      <c r="BQQ20" s="44"/>
      <c r="BQR20" s="44"/>
      <c r="BQS20" s="44"/>
      <c r="BQT20" s="44"/>
      <c r="BQU20" s="44"/>
      <c r="BQV20" s="44"/>
      <c r="BQW20" s="44"/>
      <c r="BQX20" s="44"/>
      <c r="BQY20" s="44"/>
      <c r="BQZ20" s="44"/>
      <c r="BRA20" s="44"/>
      <c r="BRB20" s="44"/>
      <c r="BRC20" s="44"/>
      <c r="BRD20" s="44"/>
      <c r="BRE20" s="44"/>
      <c r="BRF20" s="44"/>
      <c r="BRG20" s="44"/>
      <c r="BRH20" s="44"/>
      <c r="BRI20" s="44"/>
      <c r="BRJ20" s="44"/>
      <c r="BRK20" s="44"/>
      <c r="BRL20" s="44"/>
      <c r="BRM20" s="44"/>
      <c r="BRN20" s="44"/>
      <c r="BRO20" s="44"/>
      <c r="BRP20" s="44"/>
      <c r="BRQ20" s="44"/>
      <c r="BRR20" s="44"/>
      <c r="BRS20" s="44"/>
      <c r="BRT20" s="44"/>
      <c r="BRU20" s="44"/>
      <c r="BRV20" s="44"/>
      <c r="BRW20" s="44"/>
      <c r="BRX20" s="44"/>
      <c r="BRY20" s="44"/>
      <c r="BRZ20" s="44"/>
      <c r="BSA20" s="44"/>
      <c r="BSB20" s="44"/>
      <c r="BSC20" s="44"/>
      <c r="BSD20" s="44"/>
      <c r="BSE20" s="44"/>
      <c r="BSF20" s="44"/>
      <c r="BSG20" s="44"/>
      <c r="BSH20" s="44"/>
      <c r="BSI20" s="44"/>
      <c r="BSJ20" s="44"/>
      <c r="BSK20" s="44"/>
      <c r="BSL20" s="44"/>
      <c r="BSM20" s="44"/>
      <c r="BSN20" s="44"/>
      <c r="BSO20" s="44"/>
      <c r="BSP20" s="44"/>
      <c r="BSQ20" s="44"/>
      <c r="BSR20" s="44"/>
      <c r="BSS20" s="44"/>
      <c r="BST20" s="44"/>
      <c r="BSU20" s="44"/>
      <c r="BSV20" s="44"/>
      <c r="BSW20" s="44"/>
      <c r="BSX20" s="44"/>
      <c r="BSY20" s="44"/>
      <c r="BSZ20" s="44"/>
      <c r="BTA20" s="44"/>
      <c r="BTB20" s="44"/>
      <c r="BTC20" s="44"/>
      <c r="BTD20" s="44"/>
      <c r="BTE20" s="44"/>
      <c r="BTF20" s="44"/>
      <c r="BTG20" s="44"/>
      <c r="BTH20" s="44"/>
      <c r="BTI20" s="44"/>
      <c r="BTJ20" s="44"/>
      <c r="BTK20" s="44"/>
      <c r="BTL20" s="44"/>
      <c r="BTM20" s="44"/>
      <c r="BTN20" s="44"/>
      <c r="BTO20" s="44"/>
      <c r="BTP20" s="44"/>
      <c r="BTQ20" s="44"/>
      <c r="BTR20" s="44"/>
      <c r="BTS20" s="44"/>
      <c r="BTT20" s="44"/>
      <c r="BTU20" s="44"/>
      <c r="BTV20" s="44"/>
      <c r="BTW20" s="44"/>
      <c r="BTX20" s="44"/>
      <c r="BTY20" s="44"/>
      <c r="BTZ20" s="44"/>
      <c r="BUA20" s="44"/>
      <c r="BUB20" s="44"/>
      <c r="BUC20" s="44"/>
      <c r="BUD20" s="44"/>
      <c r="BUE20" s="44"/>
      <c r="BUF20" s="44"/>
      <c r="BUG20" s="44"/>
      <c r="BUH20" s="44"/>
      <c r="BUI20" s="44"/>
      <c r="BUJ20" s="44"/>
      <c r="BUK20" s="44"/>
      <c r="BUL20" s="44"/>
      <c r="BUM20" s="44"/>
      <c r="BUN20" s="44"/>
      <c r="BUO20" s="44"/>
      <c r="BUP20" s="44"/>
      <c r="BUQ20" s="44"/>
      <c r="BUR20" s="44"/>
      <c r="BUS20" s="44"/>
      <c r="BUT20" s="44"/>
      <c r="BUU20" s="44"/>
      <c r="BUV20" s="44"/>
      <c r="BUW20" s="44"/>
      <c r="BUX20" s="44"/>
      <c r="BUY20" s="44"/>
      <c r="BUZ20" s="44"/>
      <c r="BVA20" s="44"/>
      <c r="BVB20" s="44"/>
      <c r="BVC20" s="44"/>
      <c r="BVD20" s="44"/>
      <c r="BVE20" s="44"/>
      <c r="BVF20" s="44"/>
      <c r="BVG20" s="44"/>
      <c r="BVH20" s="44"/>
      <c r="BVI20" s="44"/>
      <c r="BVJ20" s="44"/>
      <c r="BVK20" s="44"/>
      <c r="BVL20" s="44"/>
      <c r="BVM20" s="44"/>
      <c r="BVN20" s="44"/>
      <c r="BVO20" s="44"/>
      <c r="BVP20" s="44"/>
      <c r="BVQ20" s="44"/>
      <c r="BVR20" s="44"/>
      <c r="BVS20" s="44"/>
      <c r="BVT20" s="44"/>
      <c r="BVU20" s="44"/>
      <c r="BVV20" s="44"/>
      <c r="BVW20" s="44"/>
      <c r="BVX20" s="44"/>
      <c r="BVY20" s="44"/>
      <c r="BVZ20" s="44"/>
      <c r="BWA20" s="44"/>
      <c r="BWB20" s="44"/>
      <c r="BWC20" s="44"/>
      <c r="BWD20" s="44"/>
      <c r="BWE20" s="44"/>
      <c r="BWF20" s="44"/>
      <c r="BWG20" s="44"/>
      <c r="BWH20" s="44"/>
      <c r="BWI20" s="44"/>
      <c r="BWJ20" s="44"/>
      <c r="BWK20" s="44"/>
      <c r="BWL20" s="44"/>
      <c r="BWM20" s="44"/>
      <c r="BWN20" s="44"/>
      <c r="BWO20" s="44"/>
      <c r="BWP20" s="44"/>
      <c r="BWQ20" s="44"/>
      <c r="BWR20" s="44"/>
      <c r="BWS20" s="44"/>
      <c r="BWT20" s="44"/>
      <c r="BWU20" s="44"/>
      <c r="BWV20" s="44"/>
      <c r="BWW20" s="44"/>
      <c r="BWX20" s="44"/>
      <c r="BWY20" s="44"/>
      <c r="BWZ20" s="44"/>
      <c r="BXA20" s="44"/>
      <c r="BXB20" s="44"/>
      <c r="BXC20" s="44"/>
      <c r="BXD20" s="44"/>
      <c r="BXE20" s="44"/>
      <c r="BXF20" s="44"/>
      <c r="BXG20" s="44"/>
      <c r="BXH20" s="44"/>
      <c r="BXI20" s="44"/>
      <c r="BXJ20" s="44"/>
      <c r="BXK20" s="44"/>
      <c r="BXL20" s="44"/>
      <c r="BXM20" s="44"/>
      <c r="BXN20" s="44"/>
      <c r="BXO20" s="44"/>
      <c r="BXP20" s="44"/>
      <c r="BXQ20" s="44"/>
      <c r="BXR20" s="44"/>
      <c r="BXS20" s="44"/>
      <c r="BXT20" s="44"/>
      <c r="BXU20" s="44"/>
      <c r="BXV20" s="44"/>
      <c r="BXW20" s="44"/>
      <c r="BXX20" s="44"/>
      <c r="BXY20" s="44"/>
      <c r="BXZ20" s="44"/>
      <c r="BYA20" s="44"/>
      <c r="BYB20" s="44"/>
      <c r="BYC20" s="44"/>
      <c r="BYD20" s="44"/>
      <c r="BYE20" s="44"/>
      <c r="BYF20" s="44"/>
      <c r="BYG20" s="44"/>
      <c r="BYH20" s="44"/>
      <c r="BYI20" s="44"/>
      <c r="BYJ20" s="44"/>
      <c r="BYK20" s="44"/>
      <c r="BYL20" s="44"/>
      <c r="BYM20" s="44"/>
      <c r="BYN20" s="44"/>
      <c r="BYO20" s="44"/>
      <c r="BYP20" s="44"/>
      <c r="BYQ20" s="44"/>
      <c r="BYR20" s="44"/>
      <c r="BYS20" s="44"/>
      <c r="BYT20" s="44"/>
      <c r="BYU20" s="44"/>
      <c r="BYV20" s="44"/>
      <c r="BYW20" s="44"/>
      <c r="BYX20" s="44"/>
      <c r="BYY20" s="44"/>
      <c r="BYZ20" s="44"/>
      <c r="BZA20" s="44"/>
      <c r="BZB20" s="44"/>
      <c r="BZC20" s="44"/>
      <c r="BZD20" s="44"/>
      <c r="BZE20" s="44"/>
      <c r="BZF20" s="44"/>
      <c r="BZG20" s="44"/>
      <c r="BZH20" s="44"/>
      <c r="BZI20" s="44"/>
      <c r="BZJ20" s="44"/>
      <c r="BZK20" s="44"/>
      <c r="BZL20" s="44"/>
      <c r="BZM20" s="44"/>
      <c r="BZN20" s="44"/>
      <c r="BZO20" s="44"/>
      <c r="BZP20" s="44"/>
      <c r="BZQ20" s="44"/>
      <c r="BZR20" s="44"/>
      <c r="BZS20" s="44"/>
      <c r="BZT20" s="44"/>
      <c r="BZU20" s="44"/>
      <c r="BZV20" s="44"/>
      <c r="BZW20" s="44"/>
      <c r="BZX20" s="44"/>
      <c r="BZY20" s="44"/>
      <c r="BZZ20" s="44"/>
      <c r="CAA20" s="44"/>
      <c r="CAB20" s="44"/>
      <c r="CAC20" s="44"/>
      <c r="CAD20" s="44"/>
      <c r="CAE20" s="44"/>
      <c r="CAF20" s="44"/>
      <c r="CAG20" s="44"/>
      <c r="CAH20" s="44"/>
      <c r="CAI20" s="44"/>
      <c r="CAJ20" s="44"/>
      <c r="CAK20" s="44"/>
      <c r="CAL20" s="44"/>
      <c r="CAM20" s="44"/>
      <c r="CAN20" s="44"/>
      <c r="CAO20" s="44"/>
      <c r="CAP20" s="44"/>
      <c r="CAQ20" s="44"/>
      <c r="CAR20" s="44"/>
      <c r="CAS20" s="44"/>
      <c r="CAT20" s="44"/>
      <c r="CAU20" s="44"/>
      <c r="CAV20" s="44"/>
      <c r="CAW20" s="44"/>
      <c r="CAX20" s="44"/>
      <c r="CAY20" s="44"/>
      <c r="CAZ20" s="44"/>
      <c r="CBA20" s="44"/>
      <c r="CBB20" s="44"/>
      <c r="CBC20" s="44"/>
      <c r="CBD20" s="44"/>
      <c r="CBE20" s="44"/>
      <c r="CBF20" s="44"/>
      <c r="CBG20" s="44"/>
      <c r="CBH20" s="44"/>
      <c r="CBI20" s="44"/>
      <c r="CBJ20" s="44"/>
      <c r="CBK20" s="44"/>
      <c r="CBL20" s="44"/>
      <c r="CBM20" s="44"/>
      <c r="CBN20" s="44"/>
      <c r="CBO20" s="44"/>
      <c r="CBP20" s="44"/>
      <c r="CBQ20" s="44"/>
      <c r="CBR20" s="44"/>
      <c r="CBS20" s="44"/>
      <c r="CBT20" s="44"/>
      <c r="CBU20" s="44"/>
      <c r="CBV20" s="44"/>
      <c r="CBW20" s="44"/>
      <c r="CBX20" s="44"/>
      <c r="CBY20" s="44"/>
      <c r="CBZ20" s="44"/>
      <c r="CCA20" s="44"/>
      <c r="CCB20" s="44"/>
      <c r="CCC20" s="44"/>
      <c r="CCD20" s="44"/>
      <c r="CCE20" s="44"/>
      <c r="CCF20" s="44"/>
      <c r="CCG20" s="44"/>
      <c r="CCH20" s="44"/>
      <c r="CCI20" s="44"/>
      <c r="CCJ20" s="44"/>
      <c r="CCK20" s="44"/>
      <c r="CCL20" s="44"/>
      <c r="CCM20" s="44"/>
      <c r="CCN20" s="44"/>
      <c r="CCO20" s="44"/>
      <c r="CCP20" s="44"/>
      <c r="CCQ20" s="44"/>
      <c r="CCR20" s="44"/>
      <c r="CCS20" s="44"/>
      <c r="CCT20" s="44"/>
      <c r="CCU20" s="44"/>
      <c r="CCV20" s="44"/>
      <c r="CCW20" s="44"/>
      <c r="CCX20" s="44"/>
      <c r="CCY20" s="44"/>
      <c r="CCZ20" s="44"/>
      <c r="CDA20" s="44"/>
      <c r="CDB20" s="44"/>
      <c r="CDC20" s="44"/>
      <c r="CDD20" s="44"/>
      <c r="CDE20" s="44"/>
      <c r="CDF20" s="44"/>
      <c r="CDG20" s="44"/>
      <c r="CDH20" s="44"/>
      <c r="CDI20" s="44"/>
      <c r="CDJ20" s="44"/>
      <c r="CDK20" s="44"/>
      <c r="CDL20" s="44"/>
      <c r="CDM20" s="44"/>
      <c r="CDN20" s="44"/>
      <c r="CDO20" s="44"/>
      <c r="CDP20" s="44"/>
      <c r="CDQ20" s="44"/>
      <c r="CDR20" s="44"/>
      <c r="CDS20" s="44"/>
      <c r="CDT20" s="44"/>
      <c r="CDU20" s="44"/>
      <c r="CDV20" s="44"/>
      <c r="CDW20" s="44"/>
      <c r="CDX20" s="44"/>
      <c r="CDY20" s="44"/>
      <c r="CDZ20" s="44"/>
      <c r="CEA20" s="44"/>
      <c r="CEB20" s="44"/>
      <c r="CEC20" s="44"/>
      <c r="CED20" s="44"/>
      <c r="CEE20" s="44"/>
      <c r="CEF20" s="44"/>
      <c r="CEG20" s="44"/>
      <c r="CEH20" s="44"/>
      <c r="CEI20" s="44"/>
      <c r="CEJ20" s="44"/>
      <c r="CEK20" s="44"/>
      <c r="CEL20" s="44"/>
      <c r="CEM20" s="44"/>
      <c r="CEN20" s="44"/>
      <c r="CEO20" s="44"/>
      <c r="CEP20" s="44"/>
      <c r="CEQ20" s="44"/>
      <c r="CER20" s="44"/>
      <c r="CES20" s="44"/>
      <c r="CET20" s="44"/>
      <c r="CEU20" s="44"/>
      <c r="CEV20" s="44"/>
      <c r="CEW20" s="44"/>
      <c r="CEX20" s="44"/>
      <c r="CEY20" s="44"/>
      <c r="CEZ20" s="44"/>
      <c r="CFA20" s="44"/>
      <c r="CFB20" s="44"/>
      <c r="CFC20" s="44"/>
      <c r="CFD20" s="44"/>
      <c r="CFE20" s="44"/>
      <c r="CFF20" s="44"/>
      <c r="CFG20" s="44"/>
      <c r="CFH20" s="44"/>
      <c r="CFI20" s="44"/>
      <c r="CFJ20" s="44"/>
      <c r="CFK20" s="44"/>
      <c r="CFL20" s="44"/>
      <c r="CFM20" s="44"/>
      <c r="CFN20" s="44"/>
      <c r="CFO20" s="44"/>
      <c r="CFP20" s="44"/>
      <c r="CFQ20" s="44"/>
      <c r="CFR20" s="44"/>
      <c r="CFS20" s="44"/>
      <c r="CFT20" s="44"/>
      <c r="CFU20" s="44"/>
      <c r="CFV20" s="44"/>
      <c r="CFW20" s="44"/>
      <c r="CFX20" s="44"/>
      <c r="CFY20" s="44"/>
      <c r="CFZ20" s="44"/>
      <c r="CGA20" s="44"/>
      <c r="CGB20" s="44"/>
      <c r="CGC20" s="44"/>
      <c r="CGD20" s="44"/>
      <c r="CGE20" s="44"/>
      <c r="CGF20" s="44"/>
      <c r="CGG20" s="44"/>
      <c r="CGH20" s="44"/>
      <c r="CGI20" s="44"/>
      <c r="CGJ20" s="44"/>
      <c r="CGK20" s="44"/>
      <c r="CGL20" s="44"/>
      <c r="CGM20" s="44"/>
      <c r="CGN20" s="44"/>
      <c r="CGO20" s="44"/>
      <c r="CGP20" s="44"/>
      <c r="CGQ20" s="44"/>
      <c r="CGR20" s="44"/>
      <c r="CGS20" s="44"/>
      <c r="CGT20" s="44"/>
      <c r="CGU20" s="44"/>
      <c r="CGV20" s="44"/>
      <c r="CGW20" s="44"/>
      <c r="CGX20" s="44"/>
      <c r="CGY20" s="44"/>
      <c r="CGZ20" s="44"/>
      <c r="CHA20" s="44"/>
      <c r="CHB20" s="44"/>
      <c r="CHC20" s="44"/>
      <c r="CHD20" s="44"/>
      <c r="CHE20" s="44"/>
      <c r="CHF20" s="44"/>
      <c r="CHG20" s="44"/>
      <c r="CHH20" s="44"/>
      <c r="CHI20" s="44"/>
      <c r="CHJ20" s="44"/>
      <c r="CHK20" s="44"/>
      <c r="CHL20" s="44"/>
      <c r="CHM20" s="44"/>
      <c r="CHN20" s="44"/>
      <c r="CHO20" s="44"/>
      <c r="CHP20" s="44"/>
      <c r="CHQ20" s="44"/>
      <c r="CHR20" s="44"/>
      <c r="CHS20" s="44"/>
      <c r="CHT20" s="44"/>
      <c r="CHU20" s="44"/>
      <c r="CHV20" s="44"/>
      <c r="CHW20" s="44"/>
      <c r="CHX20" s="44"/>
      <c r="CHY20" s="44"/>
      <c r="CHZ20" s="44"/>
      <c r="CIA20" s="44"/>
      <c r="CIB20" s="44"/>
      <c r="CIC20" s="44"/>
      <c r="CID20" s="44"/>
      <c r="CIE20" s="44"/>
      <c r="CIF20" s="44"/>
      <c r="CIG20" s="44"/>
      <c r="CIH20" s="44"/>
      <c r="CII20" s="44"/>
      <c r="CIJ20" s="44"/>
      <c r="CIK20" s="44"/>
      <c r="CIL20" s="44"/>
      <c r="CIM20" s="44"/>
      <c r="CIN20" s="44"/>
      <c r="CIO20" s="44"/>
      <c r="CIP20" s="44"/>
      <c r="CIQ20" s="44"/>
      <c r="CIR20" s="44"/>
      <c r="CIS20" s="44"/>
      <c r="CIT20" s="44"/>
      <c r="CIU20" s="44"/>
      <c r="CIV20" s="44"/>
      <c r="CIW20" s="44"/>
      <c r="CIX20" s="44"/>
      <c r="CIY20" s="44"/>
      <c r="CIZ20" s="44"/>
      <c r="CJA20" s="44"/>
      <c r="CJB20" s="44"/>
      <c r="CJC20" s="44"/>
      <c r="CJD20" s="44"/>
      <c r="CJE20" s="44"/>
      <c r="CJF20" s="44"/>
      <c r="CJG20" s="44"/>
      <c r="CJH20" s="44"/>
      <c r="CJI20" s="44"/>
      <c r="CJJ20" s="44"/>
      <c r="CJK20" s="44"/>
      <c r="CJL20" s="44"/>
      <c r="CJM20" s="44"/>
      <c r="CJN20" s="44"/>
      <c r="CJO20" s="44"/>
      <c r="CJP20" s="44"/>
      <c r="CJQ20" s="44"/>
      <c r="CJR20" s="44"/>
      <c r="CJS20" s="44"/>
      <c r="CJT20" s="44"/>
      <c r="CJU20" s="44"/>
      <c r="CJV20" s="44"/>
      <c r="CJW20" s="44"/>
      <c r="CJX20" s="44"/>
      <c r="CJY20" s="44"/>
      <c r="CJZ20" s="44"/>
      <c r="CKA20" s="44"/>
      <c r="CKB20" s="44"/>
      <c r="CKC20" s="44"/>
      <c r="CKD20" s="44"/>
      <c r="CKE20" s="44"/>
      <c r="CKF20" s="44"/>
      <c r="CKG20" s="44"/>
      <c r="CKH20" s="44"/>
      <c r="CKI20" s="44"/>
      <c r="CKJ20" s="44"/>
      <c r="CKK20" s="44"/>
      <c r="CKL20" s="44"/>
      <c r="CKM20" s="44"/>
      <c r="CKN20" s="44"/>
      <c r="CKO20" s="44"/>
      <c r="CKP20" s="44"/>
      <c r="CKQ20" s="44"/>
      <c r="CKR20" s="44"/>
      <c r="CKS20" s="44"/>
      <c r="CKT20" s="44"/>
      <c r="CKU20" s="44"/>
      <c r="CKV20" s="44"/>
      <c r="CKW20" s="44"/>
      <c r="CKX20" s="44"/>
      <c r="CKY20" s="44"/>
      <c r="CKZ20" s="44"/>
      <c r="CLA20" s="44"/>
      <c r="CLB20" s="44"/>
      <c r="CLC20" s="44"/>
      <c r="CLD20" s="44"/>
      <c r="CLE20" s="44"/>
      <c r="CLF20" s="44"/>
      <c r="CLG20" s="44"/>
      <c r="CLH20" s="44"/>
      <c r="CLI20" s="44"/>
      <c r="CLJ20" s="44"/>
      <c r="CLK20" s="44"/>
      <c r="CLL20" s="44"/>
      <c r="CLM20" s="44"/>
      <c r="CLN20" s="44"/>
      <c r="CLO20" s="44"/>
      <c r="CLP20" s="44"/>
      <c r="CLQ20" s="44"/>
      <c r="CLR20" s="44"/>
      <c r="CLS20" s="44"/>
      <c r="CLT20" s="44"/>
      <c r="CLU20" s="44"/>
      <c r="CLV20" s="44"/>
      <c r="CLW20" s="44"/>
      <c r="CLX20" s="44"/>
      <c r="CLY20" s="44"/>
      <c r="CLZ20" s="44"/>
      <c r="CMA20" s="44"/>
      <c r="CMB20" s="44"/>
      <c r="CMC20" s="44"/>
      <c r="CMD20" s="44"/>
      <c r="CME20" s="44"/>
      <c r="CMF20" s="44"/>
      <c r="CMG20" s="44"/>
      <c r="CMH20" s="44"/>
      <c r="CMI20" s="44"/>
      <c r="CMJ20" s="44"/>
      <c r="CMK20" s="44"/>
      <c r="CML20" s="44"/>
      <c r="CMM20" s="44"/>
      <c r="CMN20" s="44"/>
      <c r="CMO20" s="44"/>
      <c r="CMP20" s="44"/>
      <c r="CMQ20" s="44"/>
      <c r="CMR20" s="44"/>
      <c r="CMS20" s="44"/>
      <c r="CMT20" s="44"/>
      <c r="CMU20" s="44"/>
      <c r="CMV20" s="44"/>
      <c r="CMW20" s="44"/>
      <c r="CMX20" s="44"/>
      <c r="CMY20" s="44"/>
      <c r="CMZ20" s="44"/>
      <c r="CNA20" s="44"/>
      <c r="CNB20" s="44"/>
      <c r="CNC20" s="44"/>
      <c r="CND20" s="44"/>
      <c r="CNE20" s="44"/>
      <c r="CNF20" s="44"/>
      <c r="CNG20" s="44"/>
      <c r="CNH20" s="44"/>
      <c r="CNI20" s="44"/>
      <c r="CNJ20" s="44"/>
      <c r="CNK20" s="44"/>
      <c r="CNL20" s="44"/>
      <c r="CNM20" s="44"/>
      <c r="CNN20" s="44"/>
      <c r="CNO20" s="44"/>
      <c r="CNP20" s="44"/>
      <c r="CNQ20" s="44"/>
      <c r="CNR20" s="44"/>
      <c r="CNS20" s="44"/>
      <c r="CNT20" s="44"/>
      <c r="CNU20" s="44"/>
      <c r="CNV20" s="44"/>
      <c r="CNW20" s="44"/>
      <c r="CNX20" s="44"/>
      <c r="CNY20" s="44"/>
      <c r="CNZ20" s="44"/>
      <c r="COA20" s="44"/>
      <c r="COB20" s="44"/>
      <c r="COC20" s="44"/>
      <c r="COD20" s="44"/>
      <c r="COE20" s="44"/>
      <c r="COF20" s="44"/>
      <c r="COG20" s="44"/>
      <c r="COH20" s="44"/>
      <c r="COI20" s="44"/>
      <c r="COJ20" s="44"/>
      <c r="COK20" s="44"/>
      <c r="COL20" s="44"/>
      <c r="COM20" s="44"/>
      <c r="CON20" s="44"/>
      <c r="COO20" s="44"/>
      <c r="COP20" s="44"/>
      <c r="COQ20" s="44"/>
      <c r="COR20" s="44"/>
      <c r="COS20" s="44"/>
      <c r="COT20" s="44"/>
      <c r="COU20" s="44"/>
      <c r="COV20" s="44"/>
      <c r="COW20" s="44"/>
      <c r="COX20" s="44"/>
      <c r="COY20" s="44"/>
      <c r="COZ20" s="44"/>
      <c r="CPA20" s="44"/>
      <c r="CPB20" s="44"/>
      <c r="CPC20" s="44"/>
      <c r="CPD20" s="44"/>
      <c r="CPE20" s="44"/>
      <c r="CPF20" s="44"/>
      <c r="CPG20" s="44"/>
      <c r="CPH20" s="44"/>
      <c r="CPI20" s="44"/>
      <c r="CPJ20" s="44"/>
      <c r="CPK20" s="44"/>
      <c r="CPL20" s="44"/>
      <c r="CPM20" s="44"/>
      <c r="CPN20" s="44"/>
      <c r="CPO20" s="44"/>
      <c r="CPP20" s="44"/>
      <c r="CPQ20" s="44"/>
      <c r="CPR20" s="44"/>
      <c r="CPS20" s="44"/>
      <c r="CPT20" s="44"/>
      <c r="CPU20" s="44"/>
      <c r="CPV20" s="44"/>
      <c r="CPW20" s="44"/>
      <c r="CPX20" s="44"/>
      <c r="CPY20" s="44"/>
      <c r="CPZ20" s="44"/>
      <c r="CQA20" s="44"/>
      <c r="CQB20" s="44"/>
      <c r="CQC20" s="44"/>
      <c r="CQD20" s="44"/>
      <c r="CQE20" s="44"/>
      <c r="CQF20" s="44"/>
      <c r="CQG20" s="44"/>
      <c r="CQH20" s="44"/>
      <c r="CQI20" s="44"/>
      <c r="CQJ20" s="44"/>
      <c r="CQK20" s="44"/>
      <c r="CQL20" s="44"/>
      <c r="CQM20" s="44"/>
      <c r="CQN20" s="44"/>
      <c r="CQO20" s="44"/>
      <c r="CQP20" s="44"/>
      <c r="CQQ20" s="44"/>
      <c r="CQR20" s="44"/>
      <c r="CQS20" s="44"/>
      <c r="CQT20" s="44"/>
      <c r="CQU20" s="44"/>
      <c r="CQV20" s="44"/>
      <c r="CQW20" s="44"/>
      <c r="CQX20" s="44"/>
      <c r="CQY20" s="44"/>
      <c r="CQZ20" s="44"/>
      <c r="CRA20" s="44"/>
      <c r="CRB20" s="44"/>
      <c r="CRC20" s="44"/>
      <c r="CRD20" s="44"/>
      <c r="CRE20" s="44"/>
      <c r="CRF20" s="44"/>
      <c r="CRG20" s="44"/>
      <c r="CRH20" s="44"/>
      <c r="CRI20" s="44"/>
      <c r="CRJ20" s="44"/>
      <c r="CRK20" s="44"/>
      <c r="CRL20" s="44"/>
      <c r="CRM20" s="44"/>
      <c r="CRN20" s="44"/>
      <c r="CRO20" s="44"/>
      <c r="CRP20" s="44"/>
      <c r="CRQ20" s="44"/>
      <c r="CRR20" s="44"/>
      <c r="CRS20" s="44"/>
      <c r="CRT20" s="44"/>
      <c r="CRU20" s="44"/>
      <c r="CRV20" s="44"/>
      <c r="CRW20" s="44"/>
      <c r="CRX20" s="44"/>
      <c r="CRY20" s="44"/>
      <c r="CRZ20" s="44"/>
      <c r="CSA20" s="44"/>
      <c r="CSB20" s="44"/>
      <c r="CSC20" s="44"/>
      <c r="CSD20" s="44"/>
      <c r="CSE20" s="44"/>
      <c r="CSF20" s="44"/>
      <c r="CSG20" s="44"/>
      <c r="CSH20" s="44"/>
      <c r="CSI20" s="44"/>
      <c r="CSJ20" s="44"/>
      <c r="CSK20" s="44"/>
      <c r="CSL20" s="44"/>
      <c r="CSM20" s="44"/>
      <c r="CSN20" s="44"/>
      <c r="CSO20" s="44"/>
      <c r="CSP20" s="44"/>
      <c r="CSQ20" s="44"/>
      <c r="CSR20" s="44"/>
      <c r="CSS20" s="44"/>
      <c r="CST20" s="44"/>
      <c r="CSU20" s="44"/>
      <c r="CSV20" s="44"/>
      <c r="CSW20" s="44"/>
      <c r="CSX20" s="44"/>
      <c r="CSY20" s="44"/>
      <c r="CSZ20" s="44"/>
      <c r="CTA20" s="44"/>
      <c r="CTB20" s="44"/>
      <c r="CTC20" s="44"/>
      <c r="CTD20" s="44"/>
      <c r="CTE20" s="44"/>
      <c r="CTF20" s="44"/>
      <c r="CTG20" s="44"/>
      <c r="CTH20" s="44"/>
      <c r="CTI20" s="44"/>
      <c r="CTJ20" s="44"/>
      <c r="CTK20" s="44"/>
      <c r="CTL20" s="44"/>
      <c r="CTM20" s="44"/>
      <c r="CTN20" s="44"/>
      <c r="CTO20" s="44"/>
      <c r="CTP20" s="44"/>
      <c r="CTQ20" s="44"/>
      <c r="CTR20" s="44"/>
      <c r="CTS20" s="44"/>
      <c r="CTT20" s="44"/>
      <c r="CTU20" s="44"/>
      <c r="CTV20" s="44"/>
      <c r="CTW20" s="44"/>
      <c r="CTX20" s="44"/>
      <c r="CTY20" s="44"/>
      <c r="CTZ20" s="44"/>
      <c r="CUA20" s="44"/>
      <c r="CUB20" s="44"/>
      <c r="CUC20" s="44"/>
      <c r="CUD20" s="44"/>
      <c r="CUE20" s="44"/>
      <c r="CUF20" s="44"/>
      <c r="CUG20" s="44"/>
      <c r="CUH20" s="44"/>
      <c r="CUI20" s="44"/>
      <c r="CUJ20" s="44"/>
      <c r="CUK20" s="44"/>
      <c r="CUL20" s="44"/>
      <c r="CUM20" s="44"/>
      <c r="CUN20" s="44"/>
      <c r="CUO20" s="44"/>
      <c r="CUP20" s="44"/>
      <c r="CUQ20" s="44"/>
      <c r="CUR20" s="44"/>
      <c r="CUS20" s="44"/>
      <c r="CUT20" s="44"/>
      <c r="CUU20" s="44"/>
      <c r="CUV20" s="44"/>
      <c r="CUW20" s="44"/>
      <c r="CUX20" s="44"/>
      <c r="CUY20" s="44"/>
      <c r="CUZ20" s="44"/>
      <c r="CVA20" s="44"/>
      <c r="CVB20" s="44"/>
      <c r="CVC20" s="44"/>
      <c r="CVD20" s="44"/>
      <c r="CVE20" s="44"/>
      <c r="CVF20" s="44"/>
      <c r="CVG20" s="44"/>
      <c r="CVH20" s="44"/>
      <c r="CVI20" s="44"/>
      <c r="CVJ20" s="44"/>
      <c r="CVK20" s="44"/>
      <c r="CVL20" s="44"/>
      <c r="CVM20" s="44"/>
      <c r="CVN20" s="44"/>
      <c r="CVO20" s="44"/>
      <c r="CVP20" s="44"/>
      <c r="CVQ20" s="44"/>
      <c r="CVR20" s="44"/>
      <c r="CVS20" s="44"/>
      <c r="CVT20" s="44"/>
      <c r="CVU20" s="44"/>
      <c r="CVV20" s="44"/>
      <c r="CVW20" s="44"/>
      <c r="CVX20" s="44"/>
      <c r="CVY20" s="44"/>
      <c r="CVZ20" s="44"/>
      <c r="CWA20" s="44"/>
      <c r="CWB20" s="44"/>
      <c r="CWC20" s="44"/>
      <c r="CWD20" s="44"/>
      <c r="CWE20" s="44"/>
      <c r="CWF20" s="44"/>
      <c r="CWG20" s="44"/>
      <c r="CWH20" s="44"/>
      <c r="CWI20" s="44"/>
      <c r="CWJ20" s="44"/>
      <c r="CWK20" s="44"/>
      <c r="CWL20" s="44"/>
      <c r="CWM20" s="44"/>
      <c r="CWN20" s="44"/>
      <c r="CWO20" s="44"/>
      <c r="CWP20" s="44"/>
      <c r="CWQ20" s="44"/>
      <c r="CWR20" s="44"/>
      <c r="CWS20" s="44"/>
      <c r="CWT20" s="44"/>
      <c r="CWU20" s="44"/>
      <c r="CWV20" s="44"/>
      <c r="CWW20" s="44"/>
      <c r="CWX20" s="44"/>
      <c r="CWY20" s="44"/>
      <c r="CWZ20" s="44"/>
      <c r="CXA20" s="44"/>
      <c r="CXB20" s="44"/>
      <c r="CXC20" s="44"/>
      <c r="CXD20" s="44"/>
      <c r="CXE20" s="44"/>
      <c r="CXF20" s="44"/>
      <c r="CXG20" s="44"/>
      <c r="CXH20" s="44"/>
      <c r="CXI20" s="44"/>
      <c r="CXJ20" s="44"/>
      <c r="CXK20" s="44"/>
      <c r="CXL20" s="44"/>
      <c r="CXM20" s="44"/>
      <c r="CXN20" s="44"/>
      <c r="CXO20" s="44"/>
      <c r="CXP20" s="44"/>
      <c r="CXQ20" s="44"/>
      <c r="CXR20" s="44"/>
      <c r="CXS20" s="44"/>
      <c r="CXT20" s="44"/>
      <c r="CXU20" s="44"/>
      <c r="CXV20" s="44"/>
      <c r="CXW20" s="44"/>
      <c r="CXX20" s="44"/>
      <c r="CXY20" s="44"/>
      <c r="CXZ20" s="44"/>
      <c r="CYA20" s="44"/>
      <c r="CYB20" s="44"/>
      <c r="CYC20" s="44"/>
      <c r="CYD20" s="44"/>
      <c r="CYE20" s="44"/>
      <c r="CYF20" s="44"/>
      <c r="CYG20" s="44"/>
      <c r="CYH20" s="44"/>
      <c r="CYI20" s="44"/>
      <c r="CYJ20" s="44"/>
      <c r="CYK20" s="44"/>
      <c r="CYL20" s="44"/>
      <c r="CYM20" s="44"/>
      <c r="CYN20" s="44"/>
      <c r="CYO20" s="44"/>
      <c r="CYP20" s="44"/>
      <c r="CYQ20" s="44"/>
      <c r="CYR20" s="44"/>
      <c r="CYS20" s="44"/>
      <c r="CYT20" s="44"/>
      <c r="CYU20" s="44"/>
      <c r="CYV20" s="44"/>
      <c r="CYW20" s="44"/>
      <c r="CYX20" s="44"/>
      <c r="CYY20" s="44"/>
      <c r="CYZ20" s="44"/>
      <c r="CZA20" s="44"/>
      <c r="CZB20" s="44"/>
      <c r="CZC20" s="44"/>
      <c r="CZD20" s="44"/>
      <c r="CZE20" s="44"/>
      <c r="CZF20" s="44"/>
      <c r="CZG20" s="44"/>
      <c r="CZH20" s="44"/>
      <c r="CZI20" s="44"/>
      <c r="CZJ20" s="44"/>
      <c r="CZK20" s="44"/>
      <c r="CZL20" s="44"/>
      <c r="CZM20" s="44"/>
      <c r="CZN20" s="44"/>
      <c r="CZO20" s="44"/>
      <c r="CZP20" s="44"/>
      <c r="CZQ20" s="44"/>
      <c r="CZR20" s="44"/>
      <c r="CZS20" s="44"/>
      <c r="CZT20" s="44"/>
      <c r="CZU20" s="44"/>
      <c r="CZV20" s="44"/>
      <c r="CZW20" s="44"/>
      <c r="CZX20" s="44"/>
      <c r="CZY20" s="44"/>
      <c r="CZZ20" s="44"/>
      <c r="DAA20" s="44"/>
      <c r="DAB20" s="44"/>
      <c r="DAC20" s="44"/>
      <c r="DAD20" s="44"/>
      <c r="DAE20" s="44"/>
      <c r="DAF20" s="44"/>
      <c r="DAG20" s="44"/>
      <c r="DAH20" s="44"/>
      <c r="DAI20" s="44"/>
      <c r="DAJ20" s="44"/>
      <c r="DAK20" s="44"/>
      <c r="DAL20" s="44"/>
      <c r="DAM20" s="44"/>
      <c r="DAN20" s="44"/>
      <c r="DAO20" s="44"/>
      <c r="DAP20" s="44"/>
      <c r="DAQ20" s="44"/>
      <c r="DAR20" s="44"/>
      <c r="DAS20" s="44"/>
      <c r="DAT20" s="44"/>
      <c r="DAU20" s="44"/>
      <c r="DAV20" s="44"/>
      <c r="DAW20" s="44"/>
      <c r="DAX20" s="44"/>
      <c r="DAY20" s="44"/>
      <c r="DAZ20" s="44"/>
      <c r="DBA20" s="44"/>
      <c r="DBB20" s="44"/>
      <c r="DBC20" s="44"/>
      <c r="DBD20" s="44"/>
      <c r="DBE20" s="44"/>
      <c r="DBF20" s="44"/>
      <c r="DBG20" s="44"/>
      <c r="DBH20" s="44"/>
      <c r="DBI20" s="44"/>
      <c r="DBJ20" s="44"/>
      <c r="DBK20" s="44"/>
      <c r="DBL20" s="44"/>
      <c r="DBM20" s="44"/>
      <c r="DBN20" s="44"/>
      <c r="DBO20" s="44"/>
      <c r="DBP20" s="44"/>
      <c r="DBQ20" s="44"/>
      <c r="DBR20" s="44"/>
      <c r="DBS20" s="44"/>
      <c r="DBT20" s="44"/>
      <c r="DBU20" s="44"/>
      <c r="DBV20" s="44"/>
      <c r="DBW20" s="44"/>
      <c r="DBX20" s="44"/>
      <c r="DBY20" s="44"/>
      <c r="DBZ20" s="44"/>
      <c r="DCA20" s="44"/>
      <c r="DCB20" s="44"/>
      <c r="DCC20" s="44"/>
      <c r="DCD20" s="44"/>
      <c r="DCE20" s="44"/>
      <c r="DCF20" s="44"/>
      <c r="DCG20" s="44"/>
      <c r="DCH20" s="44"/>
      <c r="DCI20" s="44"/>
      <c r="DCJ20" s="44"/>
      <c r="DCK20" s="44"/>
      <c r="DCL20" s="44"/>
      <c r="DCM20" s="44"/>
      <c r="DCN20" s="44"/>
      <c r="DCO20" s="44"/>
      <c r="DCP20" s="44"/>
      <c r="DCQ20" s="44"/>
      <c r="DCR20" s="44"/>
      <c r="DCS20" s="44"/>
      <c r="DCT20" s="44"/>
      <c r="DCU20" s="44"/>
      <c r="DCV20" s="44"/>
      <c r="DCW20" s="44"/>
      <c r="DCX20" s="44"/>
      <c r="DCY20" s="44"/>
      <c r="DCZ20" s="44"/>
      <c r="DDA20" s="44"/>
      <c r="DDB20" s="44"/>
      <c r="DDC20" s="44"/>
      <c r="DDD20" s="44"/>
      <c r="DDE20" s="44"/>
      <c r="DDF20" s="44"/>
      <c r="DDG20" s="44"/>
      <c r="DDH20" s="44"/>
      <c r="DDI20" s="44"/>
      <c r="DDJ20" s="44"/>
      <c r="DDK20" s="44"/>
      <c r="DDL20" s="44"/>
      <c r="DDM20" s="44"/>
      <c r="DDN20" s="44"/>
      <c r="DDO20" s="44"/>
      <c r="DDP20" s="44"/>
      <c r="DDQ20" s="44"/>
      <c r="DDR20" s="44"/>
      <c r="DDS20" s="44"/>
      <c r="DDT20" s="44"/>
      <c r="DDU20" s="44"/>
      <c r="DDV20" s="44"/>
      <c r="DDW20" s="44"/>
      <c r="DDX20" s="44"/>
      <c r="DDY20" s="44"/>
      <c r="DDZ20" s="44"/>
      <c r="DEA20" s="44"/>
      <c r="DEB20" s="44"/>
      <c r="DEC20" s="44"/>
      <c r="DED20" s="44"/>
      <c r="DEE20" s="44"/>
      <c r="DEF20" s="44"/>
      <c r="DEG20" s="44"/>
      <c r="DEH20" s="44"/>
      <c r="DEI20" s="44"/>
      <c r="DEJ20" s="44"/>
      <c r="DEK20" s="44"/>
      <c r="DEL20" s="44"/>
      <c r="DEM20" s="44"/>
      <c r="DEN20" s="44"/>
      <c r="DEO20" s="44"/>
      <c r="DEP20" s="44"/>
      <c r="DEQ20" s="44"/>
      <c r="DER20" s="44"/>
      <c r="DES20" s="44"/>
      <c r="DET20" s="44"/>
      <c r="DEU20" s="44"/>
      <c r="DEV20" s="44"/>
      <c r="DEW20" s="44"/>
      <c r="DEX20" s="44"/>
      <c r="DEY20" s="44"/>
      <c r="DEZ20" s="44"/>
      <c r="DFA20" s="44"/>
      <c r="DFB20" s="44"/>
      <c r="DFC20" s="44"/>
      <c r="DFD20" s="44"/>
      <c r="DFE20" s="44"/>
      <c r="DFF20" s="44"/>
      <c r="DFG20" s="44"/>
      <c r="DFH20" s="44"/>
      <c r="DFI20" s="44"/>
      <c r="DFJ20" s="44"/>
      <c r="DFK20" s="44"/>
      <c r="DFL20" s="44"/>
      <c r="DFM20" s="44"/>
      <c r="DFN20" s="44"/>
      <c r="DFO20" s="44"/>
      <c r="DFP20" s="44"/>
      <c r="DFQ20" s="44"/>
      <c r="DFR20" s="44"/>
      <c r="DFS20" s="44"/>
      <c r="DFT20" s="44"/>
      <c r="DFU20" s="44"/>
      <c r="DFV20" s="44"/>
      <c r="DFW20" s="44"/>
      <c r="DFX20" s="44"/>
      <c r="DFY20" s="44"/>
      <c r="DFZ20" s="44"/>
      <c r="DGA20" s="44"/>
      <c r="DGB20" s="44"/>
      <c r="DGC20" s="44"/>
      <c r="DGD20" s="44"/>
      <c r="DGE20" s="44"/>
      <c r="DGF20" s="44"/>
      <c r="DGG20" s="44"/>
      <c r="DGH20" s="44"/>
      <c r="DGI20" s="44"/>
      <c r="DGJ20" s="44"/>
      <c r="DGK20" s="44"/>
      <c r="DGL20" s="44"/>
      <c r="DGM20" s="44"/>
      <c r="DGN20" s="44"/>
      <c r="DGO20" s="44"/>
      <c r="DGP20" s="44"/>
      <c r="DGQ20" s="44"/>
      <c r="DGR20" s="44"/>
      <c r="DGS20" s="44"/>
      <c r="DGT20" s="44"/>
      <c r="DGU20" s="44"/>
      <c r="DGV20" s="44"/>
      <c r="DGW20" s="44"/>
      <c r="DGX20" s="44"/>
      <c r="DGY20" s="44"/>
      <c r="DGZ20" s="44"/>
      <c r="DHA20" s="44"/>
      <c r="DHB20" s="44"/>
      <c r="DHC20" s="44"/>
      <c r="DHD20" s="44"/>
      <c r="DHE20" s="44"/>
      <c r="DHF20" s="44"/>
      <c r="DHG20" s="44"/>
      <c r="DHH20" s="44"/>
      <c r="DHI20" s="44"/>
      <c r="DHJ20" s="44"/>
      <c r="DHK20" s="44"/>
      <c r="DHL20" s="44"/>
      <c r="DHM20" s="44"/>
      <c r="DHN20" s="44"/>
      <c r="DHO20" s="44"/>
      <c r="DHP20" s="44"/>
      <c r="DHQ20" s="44"/>
      <c r="DHR20" s="44"/>
      <c r="DHS20" s="44"/>
      <c r="DHT20" s="44"/>
      <c r="DHU20" s="44"/>
      <c r="DHV20" s="44"/>
      <c r="DHW20" s="44"/>
      <c r="DHX20" s="44"/>
      <c r="DHY20" s="44"/>
      <c r="DHZ20" s="44"/>
      <c r="DIA20" s="44"/>
      <c r="DIB20" s="44"/>
      <c r="DIC20" s="44"/>
      <c r="DID20" s="44"/>
      <c r="DIE20" s="44"/>
      <c r="DIF20" s="44"/>
      <c r="DIG20" s="44"/>
      <c r="DIH20" s="44"/>
      <c r="DII20" s="44"/>
      <c r="DIJ20" s="44"/>
      <c r="DIK20" s="44"/>
      <c r="DIL20" s="44"/>
      <c r="DIM20" s="44"/>
      <c r="DIN20" s="44"/>
      <c r="DIO20" s="44"/>
      <c r="DIP20" s="44"/>
      <c r="DIQ20" s="44"/>
      <c r="DIR20" s="44"/>
      <c r="DIS20" s="44"/>
      <c r="DIT20" s="44"/>
      <c r="DIU20" s="44"/>
      <c r="DIV20" s="44"/>
      <c r="DIW20" s="44"/>
      <c r="DIX20" s="44"/>
      <c r="DIY20" s="44"/>
      <c r="DIZ20" s="44"/>
      <c r="DJA20" s="44"/>
      <c r="DJB20" s="44"/>
      <c r="DJC20" s="44"/>
      <c r="DJD20" s="44"/>
      <c r="DJE20" s="44"/>
      <c r="DJF20" s="44"/>
      <c r="DJG20" s="44"/>
      <c r="DJH20" s="44"/>
      <c r="DJI20" s="44"/>
      <c r="DJJ20" s="44"/>
      <c r="DJK20" s="44"/>
      <c r="DJL20" s="44"/>
      <c r="DJM20" s="44"/>
      <c r="DJN20" s="44"/>
      <c r="DJO20" s="44"/>
      <c r="DJP20" s="44"/>
      <c r="DJQ20" s="44"/>
      <c r="DJR20" s="44"/>
      <c r="DJS20" s="44"/>
      <c r="DJT20" s="44"/>
      <c r="DJU20" s="44"/>
      <c r="DJV20" s="44"/>
      <c r="DJW20" s="44"/>
      <c r="DJX20" s="44"/>
      <c r="DJY20" s="44"/>
      <c r="DJZ20" s="44"/>
      <c r="DKA20" s="44"/>
      <c r="DKB20" s="44"/>
      <c r="DKC20" s="44"/>
      <c r="DKD20" s="44"/>
      <c r="DKE20" s="44"/>
      <c r="DKF20" s="44"/>
      <c r="DKG20" s="44"/>
      <c r="DKH20" s="44"/>
      <c r="DKI20" s="44"/>
      <c r="DKJ20" s="44"/>
      <c r="DKK20" s="44"/>
      <c r="DKL20" s="44"/>
      <c r="DKM20" s="44"/>
      <c r="DKN20" s="44"/>
      <c r="DKO20" s="44"/>
      <c r="DKP20" s="44"/>
      <c r="DKQ20" s="44"/>
      <c r="DKR20" s="44"/>
      <c r="DKS20" s="44"/>
      <c r="DKT20" s="44"/>
      <c r="DKU20" s="44"/>
      <c r="DKV20" s="44"/>
      <c r="DKW20" s="44"/>
      <c r="DKX20" s="44"/>
      <c r="DKY20" s="44"/>
      <c r="DKZ20" s="44"/>
      <c r="DLA20" s="44"/>
      <c r="DLB20" s="44"/>
      <c r="DLC20" s="44"/>
      <c r="DLD20" s="44"/>
      <c r="DLE20" s="44"/>
      <c r="DLF20" s="44"/>
      <c r="DLG20" s="44"/>
      <c r="DLH20" s="44"/>
      <c r="DLI20" s="44"/>
      <c r="DLJ20" s="44"/>
      <c r="DLK20" s="44"/>
      <c r="DLL20" s="44"/>
      <c r="DLM20" s="44"/>
      <c r="DLN20" s="44"/>
      <c r="DLO20" s="44"/>
      <c r="DLP20" s="44"/>
      <c r="DLQ20" s="44"/>
      <c r="DLR20" s="44"/>
      <c r="DLS20" s="44"/>
      <c r="DLT20" s="44"/>
      <c r="DLU20" s="44"/>
      <c r="DLV20" s="44"/>
      <c r="DLW20" s="44"/>
      <c r="DLX20" s="44"/>
      <c r="DLY20" s="44"/>
      <c r="DLZ20" s="44"/>
      <c r="DMA20" s="44"/>
      <c r="DMB20" s="44"/>
      <c r="DMC20" s="44"/>
      <c r="DMD20" s="44"/>
      <c r="DME20" s="44"/>
      <c r="DMF20" s="44"/>
      <c r="DMG20" s="44"/>
      <c r="DMH20" s="44"/>
      <c r="DMI20" s="44"/>
      <c r="DMJ20" s="44"/>
      <c r="DMK20" s="44"/>
      <c r="DML20" s="44"/>
      <c r="DMM20" s="44"/>
      <c r="DMN20" s="44"/>
      <c r="DMO20" s="44"/>
      <c r="DMP20" s="44"/>
      <c r="DMQ20" s="44"/>
      <c r="DMR20" s="44"/>
      <c r="DMS20" s="44"/>
      <c r="DMT20" s="44"/>
      <c r="DMU20" s="44"/>
      <c r="DMV20" s="44"/>
      <c r="DMW20" s="44"/>
      <c r="DMX20" s="44"/>
      <c r="DMY20" s="44"/>
      <c r="DMZ20" s="44"/>
      <c r="DNA20" s="44"/>
      <c r="DNB20" s="44"/>
      <c r="DNC20" s="44"/>
      <c r="DND20" s="44"/>
      <c r="DNE20" s="44"/>
      <c r="DNF20" s="44"/>
      <c r="DNG20" s="44"/>
      <c r="DNH20" s="44"/>
      <c r="DNI20" s="44"/>
      <c r="DNJ20" s="44"/>
      <c r="DNK20" s="44"/>
      <c r="DNL20" s="44"/>
      <c r="DNM20" s="44"/>
      <c r="DNN20" s="44"/>
      <c r="DNO20" s="44"/>
      <c r="DNP20" s="44"/>
      <c r="DNQ20" s="44"/>
      <c r="DNR20" s="44"/>
      <c r="DNS20" s="44"/>
      <c r="DNT20" s="44"/>
      <c r="DNU20" s="44"/>
      <c r="DNV20" s="44"/>
      <c r="DNW20" s="44"/>
      <c r="DNX20" s="44"/>
      <c r="DNY20" s="44"/>
      <c r="DNZ20" s="44"/>
      <c r="DOA20" s="44"/>
      <c r="DOB20" s="44"/>
      <c r="DOC20" s="44"/>
      <c r="DOD20" s="44"/>
      <c r="DOE20" s="44"/>
      <c r="DOF20" s="44"/>
      <c r="DOG20" s="44"/>
      <c r="DOH20" s="44"/>
      <c r="DOI20" s="44"/>
      <c r="DOJ20" s="44"/>
      <c r="DOK20" s="44"/>
      <c r="DOL20" s="44"/>
      <c r="DOM20" s="44"/>
      <c r="DON20" s="44"/>
      <c r="DOO20" s="44"/>
      <c r="DOP20" s="44"/>
      <c r="DOQ20" s="44"/>
      <c r="DOR20" s="44"/>
      <c r="DOS20" s="44"/>
      <c r="DOT20" s="44"/>
      <c r="DOU20" s="44"/>
      <c r="DOV20" s="44"/>
      <c r="DOW20" s="44"/>
      <c r="DOX20" s="44"/>
      <c r="DOY20" s="44"/>
      <c r="DOZ20" s="44"/>
      <c r="DPA20" s="44"/>
      <c r="DPB20" s="44"/>
      <c r="DPC20" s="44"/>
      <c r="DPD20" s="44"/>
      <c r="DPE20" s="44"/>
      <c r="DPF20" s="44"/>
      <c r="DPG20" s="44"/>
      <c r="DPH20" s="44"/>
      <c r="DPI20" s="44"/>
      <c r="DPJ20" s="44"/>
      <c r="DPK20" s="44"/>
      <c r="DPL20" s="44"/>
      <c r="DPM20" s="44"/>
      <c r="DPN20" s="44"/>
      <c r="DPO20" s="44"/>
      <c r="DPP20" s="44"/>
      <c r="DPQ20" s="44"/>
      <c r="DPR20" s="44"/>
      <c r="DPS20" s="44"/>
      <c r="DPT20" s="44"/>
      <c r="DPU20" s="44"/>
      <c r="DPV20" s="44"/>
      <c r="DPW20" s="44"/>
      <c r="DPX20" s="44"/>
      <c r="DPY20" s="44"/>
      <c r="DPZ20" s="44"/>
      <c r="DQA20" s="44"/>
      <c r="DQB20" s="44"/>
      <c r="DQC20" s="44"/>
      <c r="DQD20" s="44"/>
      <c r="DQE20" s="44"/>
      <c r="DQF20" s="44"/>
      <c r="DQG20" s="44"/>
      <c r="DQH20" s="44"/>
      <c r="DQI20" s="44"/>
      <c r="DQJ20" s="44"/>
      <c r="DQK20" s="44"/>
      <c r="DQL20" s="44"/>
      <c r="DQM20" s="44"/>
      <c r="DQN20" s="44"/>
      <c r="DQO20" s="44"/>
      <c r="DQP20" s="44"/>
      <c r="DQQ20" s="44"/>
      <c r="DQR20" s="44"/>
      <c r="DQS20" s="44"/>
      <c r="DQT20" s="44"/>
      <c r="DQU20" s="44"/>
      <c r="DQV20" s="44"/>
      <c r="DQW20" s="44"/>
      <c r="DQX20" s="44"/>
      <c r="DQY20" s="44"/>
      <c r="DQZ20" s="44"/>
      <c r="DRA20" s="44"/>
      <c r="DRB20" s="44"/>
      <c r="DRC20" s="44"/>
      <c r="DRD20" s="44"/>
      <c r="DRE20" s="44"/>
      <c r="DRF20" s="44"/>
      <c r="DRG20" s="44"/>
      <c r="DRH20" s="44"/>
      <c r="DRI20" s="44"/>
      <c r="DRJ20" s="44"/>
      <c r="DRK20" s="44"/>
      <c r="DRL20" s="44"/>
      <c r="DRM20" s="44"/>
      <c r="DRN20" s="44"/>
      <c r="DRO20" s="44"/>
      <c r="DRP20" s="44"/>
      <c r="DRQ20" s="44"/>
      <c r="DRR20" s="44"/>
      <c r="DRS20" s="44"/>
      <c r="DRT20" s="44"/>
      <c r="DRU20" s="44"/>
      <c r="DRV20" s="44"/>
      <c r="DRW20" s="44"/>
      <c r="DRX20" s="44"/>
      <c r="DRY20" s="44"/>
      <c r="DRZ20" s="44"/>
      <c r="DSA20" s="44"/>
      <c r="DSB20" s="44"/>
      <c r="DSC20" s="44"/>
      <c r="DSD20" s="44"/>
      <c r="DSE20" s="44"/>
      <c r="DSF20" s="44"/>
      <c r="DSG20" s="44"/>
      <c r="DSH20" s="44"/>
      <c r="DSI20" s="44"/>
      <c r="DSJ20" s="44"/>
      <c r="DSK20" s="44"/>
      <c r="DSL20" s="44"/>
      <c r="DSM20" s="44"/>
      <c r="DSN20" s="44"/>
      <c r="DSO20" s="44"/>
      <c r="DSP20" s="44"/>
      <c r="DSQ20" s="44"/>
      <c r="DSR20" s="44"/>
      <c r="DSS20" s="44"/>
      <c r="DST20" s="44"/>
      <c r="DSU20" s="44"/>
      <c r="DSV20" s="44"/>
      <c r="DSW20" s="44"/>
      <c r="DSX20" s="44"/>
      <c r="DSY20" s="44"/>
      <c r="DSZ20" s="44"/>
      <c r="DTA20" s="44"/>
      <c r="DTB20" s="44"/>
      <c r="DTC20" s="44"/>
      <c r="DTD20" s="44"/>
      <c r="DTE20" s="44"/>
      <c r="DTF20" s="44"/>
      <c r="DTG20" s="44"/>
      <c r="DTH20" s="44"/>
      <c r="DTI20" s="44"/>
      <c r="DTJ20" s="44"/>
      <c r="DTK20" s="44"/>
      <c r="DTL20" s="44"/>
      <c r="DTM20" s="44"/>
      <c r="DTN20" s="44"/>
      <c r="DTO20" s="44"/>
      <c r="DTP20" s="44"/>
      <c r="DTQ20" s="44"/>
      <c r="DTR20" s="44"/>
      <c r="DTS20" s="44"/>
      <c r="DTT20" s="44"/>
      <c r="DTU20" s="44"/>
      <c r="DTV20" s="44"/>
      <c r="DTW20" s="44"/>
      <c r="DTX20" s="44"/>
      <c r="DTY20" s="44"/>
      <c r="DTZ20" s="44"/>
      <c r="DUA20" s="44"/>
      <c r="DUB20" s="44"/>
      <c r="DUC20" s="44"/>
      <c r="DUD20" s="44"/>
      <c r="DUE20" s="44"/>
      <c r="DUF20" s="44"/>
      <c r="DUG20" s="44"/>
      <c r="DUH20" s="44"/>
      <c r="DUI20" s="44"/>
      <c r="DUJ20" s="44"/>
      <c r="DUK20" s="44"/>
      <c r="DUL20" s="44"/>
      <c r="DUM20" s="44"/>
      <c r="DUN20" s="44"/>
      <c r="DUO20" s="44"/>
      <c r="DUP20" s="44"/>
      <c r="DUQ20" s="44"/>
      <c r="DUR20" s="44"/>
      <c r="DUS20" s="44"/>
      <c r="DUT20" s="44"/>
      <c r="DUU20" s="44"/>
      <c r="DUV20" s="44"/>
      <c r="DUW20" s="44"/>
      <c r="DUX20" s="44"/>
      <c r="DUY20" s="44"/>
      <c r="DUZ20" s="44"/>
      <c r="DVA20" s="44"/>
      <c r="DVB20" s="44"/>
      <c r="DVC20" s="44"/>
      <c r="DVD20" s="44"/>
      <c r="DVE20" s="44"/>
      <c r="DVF20" s="44"/>
      <c r="DVG20" s="44"/>
      <c r="DVH20" s="44"/>
      <c r="DVI20" s="44"/>
      <c r="DVJ20" s="44"/>
      <c r="DVK20" s="44"/>
      <c r="DVL20" s="44"/>
      <c r="DVM20" s="44"/>
      <c r="DVN20" s="44"/>
      <c r="DVO20" s="44"/>
      <c r="DVP20" s="44"/>
      <c r="DVQ20" s="44"/>
      <c r="DVR20" s="44"/>
      <c r="DVS20" s="44"/>
      <c r="DVT20" s="44"/>
      <c r="DVU20" s="44"/>
      <c r="DVV20" s="44"/>
      <c r="DVW20" s="44"/>
      <c r="DVX20" s="44"/>
      <c r="DVY20" s="44"/>
      <c r="DVZ20" s="44"/>
      <c r="DWA20" s="44"/>
      <c r="DWB20" s="44"/>
      <c r="DWC20" s="44"/>
      <c r="DWD20" s="44"/>
      <c r="DWE20" s="44"/>
      <c r="DWF20" s="44"/>
      <c r="DWG20" s="44"/>
      <c r="DWH20" s="44"/>
      <c r="DWI20" s="44"/>
      <c r="DWJ20" s="44"/>
      <c r="DWK20" s="44"/>
      <c r="DWL20" s="44"/>
      <c r="DWM20" s="44"/>
      <c r="DWN20" s="44"/>
      <c r="DWO20" s="44"/>
      <c r="DWP20" s="44"/>
      <c r="DWQ20" s="44"/>
      <c r="DWR20" s="44"/>
      <c r="DWS20" s="44"/>
      <c r="DWT20" s="44"/>
      <c r="DWU20" s="44"/>
      <c r="DWV20" s="44"/>
      <c r="DWW20" s="44"/>
      <c r="DWX20" s="44"/>
      <c r="DWY20" s="44"/>
      <c r="DWZ20" s="44"/>
      <c r="DXA20" s="44"/>
      <c r="DXB20" s="44"/>
      <c r="DXC20" s="44"/>
      <c r="DXD20" s="44"/>
      <c r="DXE20" s="44"/>
      <c r="DXF20" s="44"/>
      <c r="DXG20" s="44"/>
      <c r="DXH20" s="44"/>
      <c r="DXI20" s="44"/>
      <c r="DXJ20" s="44"/>
      <c r="DXK20" s="44"/>
      <c r="DXL20" s="44"/>
      <c r="DXM20" s="44"/>
      <c r="DXN20" s="44"/>
      <c r="DXO20" s="44"/>
      <c r="DXP20" s="44"/>
      <c r="DXQ20" s="44"/>
      <c r="DXR20" s="44"/>
      <c r="DXS20" s="44"/>
      <c r="DXT20" s="44"/>
      <c r="DXU20" s="44"/>
      <c r="DXV20" s="44"/>
      <c r="DXW20" s="44"/>
      <c r="DXX20" s="44"/>
      <c r="DXY20" s="44"/>
      <c r="DXZ20" s="44"/>
      <c r="DYA20" s="44"/>
      <c r="DYB20" s="44"/>
      <c r="DYC20" s="44"/>
      <c r="DYD20" s="44"/>
      <c r="DYE20" s="44"/>
      <c r="DYF20" s="44"/>
      <c r="DYG20" s="44"/>
      <c r="DYH20" s="44"/>
      <c r="DYI20" s="44"/>
      <c r="DYJ20" s="44"/>
      <c r="DYK20" s="44"/>
      <c r="DYL20" s="44"/>
      <c r="DYM20" s="44"/>
      <c r="DYN20" s="44"/>
      <c r="DYO20" s="44"/>
      <c r="DYP20" s="44"/>
      <c r="DYQ20" s="44"/>
      <c r="DYR20" s="44"/>
      <c r="DYS20" s="44"/>
      <c r="DYT20" s="44"/>
      <c r="DYU20" s="44"/>
      <c r="DYV20" s="44"/>
      <c r="DYW20" s="44"/>
      <c r="DYX20" s="44"/>
      <c r="DYY20" s="44"/>
      <c r="DYZ20" s="44"/>
      <c r="DZA20" s="44"/>
      <c r="DZB20" s="44"/>
      <c r="DZC20" s="44"/>
      <c r="DZD20" s="44"/>
      <c r="DZE20" s="44"/>
      <c r="DZF20" s="44"/>
      <c r="DZG20" s="44"/>
      <c r="DZH20" s="44"/>
      <c r="DZI20" s="44"/>
      <c r="DZJ20" s="44"/>
      <c r="DZK20" s="44"/>
      <c r="DZL20" s="44"/>
      <c r="DZM20" s="44"/>
      <c r="DZN20" s="44"/>
      <c r="DZO20" s="44"/>
      <c r="DZP20" s="44"/>
      <c r="DZQ20" s="44"/>
      <c r="DZR20" s="44"/>
      <c r="DZS20" s="44"/>
      <c r="DZT20" s="44"/>
      <c r="DZU20" s="44"/>
      <c r="DZV20" s="44"/>
      <c r="DZW20" s="44"/>
      <c r="DZX20" s="44"/>
      <c r="DZY20" s="44"/>
      <c r="DZZ20" s="44"/>
      <c r="EAA20" s="44"/>
      <c r="EAB20" s="44"/>
      <c r="EAC20" s="44"/>
      <c r="EAD20" s="44"/>
      <c r="EAE20" s="44"/>
      <c r="EAF20" s="44"/>
      <c r="EAG20" s="44"/>
      <c r="EAH20" s="44"/>
      <c r="EAI20" s="44"/>
      <c r="EAJ20" s="44"/>
      <c r="EAK20" s="44"/>
      <c r="EAL20" s="44"/>
      <c r="EAM20" s="44"/>
      <c r="EAN20" s="44"/>
      <c r="EAO20" s="44"/>
      <c r="EAP20" s="44"/>
      <c r="EAQ20" s="44"/>
      <c r="EAR20" s="44"/>
      <c r="EAS20" s="44"/>
      <c r="EAT20" s="44"/>
      <c r="EAU20" s="44"/>
      <c r="EAV20" s="44"/>
      <c r="EAW20" s="44"/>
      <c r="EAX20" s="44"/>
      <c r="EAY20" s="44"/>
      <c r="EAZ20" s="44"/>
      <c r="EBA20" s="44"/>
      <c r="EBB20" s="44"/>
      <c r="EBC20" s="44"/>
      <c r="EBD20" s="44"/>
      <c r="EBE20" s="44"/>
      <c r="EBF20" s="44"/>
      <c r="EBG20" s="44"/>
      <c r="EBH20" s="44"/>
      <c r="EBI20" s="44"/>
      <c r="EBJ20" s="44"/>
      <c r="EBK20" s="44"/>
      <c r="EBL20" s="44"/>
      <c r="EBM20" s="44"/>
      <c r="EBN20" s="44"/>
      <c r="EBO20" s="44"/>
      <c r="EBP20" s="44"/>
      <c r="EBQ20" s="44"/>
      <c r="EBR20" s="44"/>
      <c r="EBS20" s="44"/>
      <c r="EBT20" s="44"/>
      <c r="EBU20" s="44"/>
      <c r="EBV20" s="44"/>
      <c r="EBW20" s="44"/>
      <c r="EBX20" s="44"/>
      <c r="EBY20" s="44"/>
      <c r="EBZ20" s="44"/>
      <c r="ECA20" s="44"/>
      <c r="ECB20" s="44"/>
      <c r="ECC20" s="44"/>
      <c r="ECD20" s="44"/>
      <c r="ECE20" s="44"/>
      <c r="ECF20" s="44"/>
      <c r="ECG20" s="44"/>
      <c r="ECH20" s="44"/>
      <c r="ECI20" s="44"/>
      <c r="ECJ20" s="44"/>
      <c r="ECK20" s="44"/>
      <c r="ECL20" s="44"/>
      <c r="ECM20" s="44"/>
      <c r="ECN20" s="44"/>
      <c r="ECO20" s="44"/>
      <c r="ECP20" s="44"/>
      <c r="ECQ20" s="44"/>
      <c r="ECR20" s="44"/>
      <c r="ECS20" s="44"/>
      <c r="ECT20" s="44"/>
      <c r="ECU20" s="44"/>
      <c r="ECV20" s="44"/>
      <c r="ECW20" s="44"/>
      <c r="ECX20" s="44"/>
      <c r="ECY20" s="44"/>
      <c r="ECZ20" s="44"/>
      <c r="EDA20" s="44"/>
      <c r="EDB20" s="44"/>
      <c r="EDC20" s="44"/>
      <c r="EDD20" s="44"/>
      <c r="EDE20" s="44"/>
      <c r="EDF20" s="44"/>
      <c r="EDG20" s="44"/>
      <c r="EDH20" s="44"/>
      <c r="EDI20" s="44"/>
      <c r="EDJ20" s="44"/>
      <c r="EDK20" s="44"/>
      <c r="EDL20" s="44"/>
      <c r="EDM20" s="44"/>
      <c r="EDN20" s="44"/>
      <c r="EDO20" s="44"/>
      <c r="EDP20" s="44"/>
      <c r="EDQ20" s="44"/>
      <c r="EDR20" s="44"/>
      <c r="EDS20" s="44"/>
      <c r="EDT20" s="44"/>
      <c r="EDU20" s="44"/>
      <c r="EDV20" s="44"/>
      <c r="EDW20" s="44"/>
      <c r="EDX20" s="44"/>
      <c r="EDY20" s="44"/>
      <c r="EDZ20" s="44"/>
      <c r="EEA20" s="44"/>
      <c r="EEB20" s="44"/>
      <c r="EEC20" s="44"/>
      <c r="EED20" s="44"/>
      <c r="EEE20" s="44"/>
      <c r="EEF20" s="44"/>
      <c r="EEG20" s="44"/>
      <c r="EEH20" s="44"/>
      <c r="EEI20" s="44"/>
      <c r="EEJ20" s="44"/>
      <c r="EEK20" s="44"/>
      <c r="EEL20" s="44"/>
      <c r="EEM20" s="44"/>
      <c r="EEN20" s="44"/>
      <c r="EEO20" s="44"/>
      <c r="EEP20" s="44"/>
      <c r="EEQ20" s="44"/>
      <c r="EER20" s="44"/>
      <c r="EES20" s="44"/>
      <c r="EET20" s="44"/>
      <c r="EEU20" s="44"/>
      <c r="EEV20" s="44"/>
      <c r="EEW20" s="44"/>
      <c r="EEX20" s="44"/>
      <c r="EEY20" s="44"/>
      <c r="EEZ20" s="44"/>
      <c r="EFA20" s="44"/>
      <c r="EFB20" s="44"/>
      <c r="EFC20" s="44"/>
      <c r="EFD20" s="44"/>
      <c r="EFE20" s="44"/>
      <c r="EFF20" s="44"/>
      <c r="EFG20" s="44"/>
      <c r="EFH20" s="44"/>
      <c r="EFI20" s="44"/>
      <c r="EFJ20" s="44"/>
      <c r="EFK20" s="44"/>
      <c r="EFL20" s="44"/>
      <c r="EFM20" s="44"/>
      <c r="EFN20" s="44"/>
      <c r="EFO20" s="44"/>
      <c r="EFP20" s="44"/>
      <c r="EFQ20" s="44"/>
      <c r="EFR20" s="44"/>
      <c r="EFS20" s="44"/>
      <c r="EFT20" s="44"/>
      <c r="EFU20" s="44"/>
      <c r="EFV20" s="44"/>
      <c r="EFW20" s="44"/>
      <c r="EFX20" s="44"/>
      <c r="EFY20" s="44"/>
      <c r="EFZ20" s="44"/>
      <c r="EGA20" s="44"/>
      <c r="EGB20" s="44"/>
      <c r="EGC20" s="44"/>
      <c r="EGD20" s="44"/>
      <c r="EGE20" s="44"/>
      <c r="EGF20" s="44"/>
      <c r="EGG20" s="44"/>
      <c r="EGH20" s="44"/>
      <c r="EGI20" s="44"/>
      <c r="EGJ20" s="44"/>
      <c r="EGK20" s="44"/>
      <c r="EGL20" s="44"/>
      <c r="EGM20" s="44"/>
      <c r="EGN20" s="44"/>
      <c r="EGO20" s="44"/>
      <c r="EGP20" s="44"/>
      <c r="EGQ20" s="44"/>
      <c r="EGR20" s="44"/>
      <c r="EGS20" s="44"/>
      <c r="EGT20" s="44"/>
      <c r="EGU20" s="44"/>
      <c r="EGV20" s="44"/>
      <c r="EGW20" s="44"/>
      <c r="EGX20" s="44"/>
      <c r="EGY20" s="44"/>
      <c r="EGZ20" s="44"/>
      <c r="EHA20" s="44"/>
      <c r="EHB20" s="44"/>
      <c r="EHC20" s="44"/>
      <c r="EHD20" s="44"/>
      <c r="EHE20" s="44"/>
      <c r="EHF20" s="44"/>
      <c r="EHG20" s="44"/>
      <c r="EHH20" s="44"/>
      <c r="EHI20" s="44"/>
      <c r="EHJ20" s="44"/>
      <c r="EHK20" s="44"/>
      <c r="EHL20" s="44"/>
      <c r="EHM20" s="44"/>
      <c r="EHN20" s="44"/>
      <c r="EHO20" s="44"/>
      <c r="EHP20" s="44"/>
      <c r="EHQ20" s="44"/>
      <c r="EHR20" s="44"/>
      <c r="EHS20" s="44"/>
      <c r="EHT20" s="44"/>
      <c r="EHU20" s="44"/>
      <c r="EHV20" s="44"/>
      <c r="EHW20" s="44"/>
      <c r="EHX20" s="44"/>
      <c r="EHY20" s="44"/>
      <c r="EHZ20" s="44"/>
      <c r="EIA20" s="44"/>
      <c r="EIB20" s="44"/>
      <c r="EIC20" s="44"/>
      <c r="EID20" s="44"/>
      <c r="EIE20" s="44"/>
      <c r="EIF20" s="44"/>
      <c r="EIG20" s="44"/>
      <c r="EIH20" s="44"/>
      <c r="EII20" s="44"/>
      <c r="EIJ20" s="44"/>
      <c r="EIK20" s="44"/>
      <c r="EIL20" s="44"/>
      <c r="EIM20" s="44"/>
      <c r="EIN20" s="44"/>
      <c r="EIO20" s="44"/>
      <c r="EIP20" s="44"/>
      <c r="EIQ20" s="44"/>
      <c r="EIR20" s="44"/>
      <c r="EIS20" s="44"/>
      <c r="EIT20" s="44"/>
      <c r="EIU20" s="44"/>
      <c r="EIV20" s="44"/>
      <c r="EIW20" s="44"/>
      <c r="EIX20" s="44"/>
      <c r="EIY20" s="44"/>
      <c r="EIZ20" s="44"/>
      <c r="EJA20" s="44"/>
      <c r="EJB20" s="44"/>
      <c r="EJC20" s="44"/>
      <c r="EJD20" s="44"/>
      <c r="EJE20" s="44"/>
      <c r="EJF20" s="44"/>
      <c r="EJG20" s="44"/>
      <c r="EJH20" s="44"/>
      <c r="EJI20" s="44"/>
      <c r="EJJ20" s="44"/>
      <c r="EJK20" s="44"/>
      <c r="EJL20" s="44"/>
      <c r="EJM20" s="44"/>
      <c r="EJN20" s="44"/>
      <c r="EJO20" s="44"/>
      <c r="EJP20" s="44"/>
      <c r="EJQ20" s="44"/>
      <c r="EJR20" s="44"/>
      <c r="EJS20" s="44"/>
      <c r="EJT20" s="44"/>
      <c r="EJU20" s="44"/>
      <c r="EJV20" s="44"/>
      <c r="EJW20" s="44"/>
      <c r="EJX20" s="44"/>
      <c r="EJY20" s="44"/>
      <c r="EJZ20" s="44"/>
      <c r="EKA20" s="44"/>
      <c r="EKB20" s="44"/>
      <c r="EKC20" s="44"/>
      <c r="EKD20" s="44"/>
      <c r="EKE20" s="44"/>
      <c r="EKF20" s="44"/>
      <c r="EKG20" s="44"/>
      <c r="EKH20" s="44"/>
      <c r="EKI20" s="44"/>
      <c r="EKJ20" s="44"/>
      <c r="EKK20" s="44"/>
      <c r="EKL20" s="44"/>
      <c r="EKM20" s="44"/>
      <c r="EKN20" s="44"/>
      <c r="EKO20" s="44"/>
      <c r="EKP20" s="44"/>
      <c r="EKQ20" s="44"/>
      <c r="EKR20" s="44"/>
      <c r="EKS20" s="44"/>
      <c r="EKT20" s="44"/>
      <c r="EKU20" s="44"/>
      <c r="EKV20" s="44"/>
      <c r="EKW20" s="44"/>
      <c r="EKX20" s="44"/>
      <c r="EKY20" s="44"/>
      <c r="EKZ20" s="44"/>
      <c r="ELA20" s="44"/>
      <c r="ELB20" s="44"/>
      <c r="ELC20" s="44"/>
      <c r="ELD20" s="44"/>
      <c r="ELE20" s="44"/>
      <c r="ELF20" s="44"/>
      <c r="ELG20" s="44"/>
      <c r="ELH20" s="44"/>
      <c r="ELI20" s="44"/>
      <c r="ELJ20" s="44"/>
      <c r="ELK20" s="44"/>
      <c r="ELL20" s="44"/>
      <c r="ELM20" s="44"/>
      <c r="ELN20" s="44"/>
      <c r="ELO20" s="44"/>
      <c r="ELP20" s="44"/>
      <c r="ELQ20" s="44"/>
      <c r="ELR20" s="44"/>
      <c r="ELS20" s="44"/>
      <c r="ELT20" s="44"/>
      <c r="ELU20" s="44"/>
      <c r="ELV20" s="44"/>
      <c r="ELW20" s="44"/>
      <c r="ELX20" s="44"/>
      <c r="ELY20" s="44"/>
      <c r="ELZ20" s="44"/>
      <c r="EMA20" s="44"/>
      <c r="EMB20" s="44"/>
      <c r="EMC20" s="44"/>
      <c r="EMD20" s="44"/>
      <c r="EME20" s="44"/>
      <c r="EMF20" s="44"/>
      <c r="EMG20" s="44"/>
      <c r="EMH20" s="44"/>
      <c r="EMI20" s="44"/>
      <c r="EMJ20" s="44"/>
      <c r="EMK20" s="44"/>
      <c r="EML20" s="44"/>
      <c r="EMM20" s="44"/>
      <c r="EMN20" s="44"/>
      <c r="EMO20" s="44"/>
      <c r="EMP20" s="44"/>
      <c r="EMQ20" s="44"/>
      <c r="EMR20" s="44"/>
      <c r="EMS20" s="44"/>
      <c r="EMT20" s="44"/>
      <c r="EMU20" s="44"/>
      <c r="EMV20" s="44"/>
      <c r="EMW20" s="44"/>
      <c r="EMX20" s="44"/>
      <c r="EMY20" s="44"/>
      <c r="EMZ20" s="44"/>
      <c r="ENA20" s="44"/>
      <c r="ENB20" s="44"/>
      <c r="ENC20" s="44"/>
      <c r="END20" s="44"/>
      <c r="ENE20" s="44"/>
      <c r="ENF20" s="44"/>
      <c r="ENG20" s="44"/>
      <c r="ENH20" s="44"/>
      <c r="ENI20" s="44"/>
      <c r="ENJ20" s="44"/>
      <c r="ENK20" s="44"/>
      <c r="ENL20" s="44"/>
      <c r="ENM20" s="44"/>
      <c r="ENN20" s="44"/>
      <c r="ENO20" s="44"/>
      <c r="ENP20" s="44"/>
      <c r="ENQ20" s="44"/>
      <c r="ENR20" s="44"/>
      <c r="ENS20" s="44"/>
      <c r="ENT20" s="44"/>
      <c r="ENU20" s="44"/>
      <c r="ENV20" s="44"/>
      <c r="ENW20" s="44"/>
      <c r="ENX20" s="44"/>
      <c r="ENY20" s="44"/>
      <c r="ENZ20" s="44"/>
      <c r="EOA20" s="44"/>
      <c r="EOB20" s="44"/>
      <c r="EOC20" s="44"/>
      <c r="EOD20" s="44"/>
      <c r="EOE20" s="44"/>
      <c r="EOF20" s="44"/>
      <c r="EOG20" s="44"/>
      <c r="EOH20" s="44"/>
      <c r="EOI20" s="44"/>
      <c r="EOJ20" s="44"/>
      <c r="EOK20" s="44"/>
      <c r="EOL20" s="44"/>
      <c r="EOM20" s="44"/>
      <c r="EON20" s="44"/>
      <c r="EOO20" s="44"/>
      <c r="EOP20" s="44"/>
      <c r="EOQ20" s="44"/>
      <c r="EOR20" s="44"/>
      <c r="EOS20" s="44"/>
      <c r="EOT20" s="44"/>
      <c r="EOU20" s="44"/>
      <c r="EOV20" s="44"/>
      <c r="EOW20" s="44"/>
      <c r="EOX20" s="44"/>
      <c r="EOY20" s="44"/>
      <c r="EOZ20" s="44"/>
      <c r="EPA20" s="44"/>
      <c r="EPB20" s="44"/>
      <c r="EPC20" s="44"/>
      <c r="EPD20" s="44"/>
      <c r="EPE20" s="44"/>
      <c r="EPF20" s="44"/>
      <c r="EPG20" s="44"/>
      <c r="EPH20" s="44"/>
      <c r="EPI20" s="44"/>
      <c r="EPJ20" s="44"/>
      <c r="EPK20" s="44"/>
      <c r="EPL20" s="44"/>
      <c r="EPM20" s="44"/>
      <c r="EPN20" s="44"/>
      <c r="EPO20" s="44"/>
      <c r="EPP20" s="44"/>
      <c r="EPQ20" s="44"/>
      <c r="EPR20" s="44"/>
      <c r="EPS20" s="44"/>
      <c r="EPT20" s="44"/>
      <c r="EPU20" s="44"/>
      <c r="EPV20" s="44"/>
      <c r="EPW20" s="44"/>
      <c r="EPX20" s="44"/>
      <c r="EPY20" s="44"/>
      <c r="EPZ20" s="44"/>
      <c r="EQA20" s="44"/>
      <c r="EQB20" s="44"/>
      <c r="EQC20" s="44"/>
      <c r="EQD20" s="44"/>
      <c r="EQE20" s="44"/>
      <c r="EQF20" s="44"/>
      <c r="EQG20" s="44"/>
      <c r="EQH20" s="44"/>
      <c r="EQI20" s="44"/>
      <c r="EQJ20" s="44"/>
      <c r="EQK20" s="44"/>
      <c r="EQL20" s="44"/>
      <c r="EQM20" s="44"/>
      <c r="EQN20" s="44"/>
      <c r="EQO20" s="44"/>
      <c r="EQP20" s="44"/>
      <c r="EQQ20" s="44"/>
      <c r="EQR20" s="44"/>
      <c r="EQS20" s="44"/>
      <c r="EQT20" s="44"/>
      <c r="EQU20" s="44"/>
      <c r="EQV20" s="44"/>
      <c r="EQW20" s="44"/>
      <c r="EQX20" s="44"/>
      <c r="EQY20" s="44"/>
      <c r="EQZ20" s="44"/>
      <c r="ERA20" s="44"/>
      <c r="ERB20" s="44"/>
      <c r="ERC20" s="44"/>
      <c r="ERD20" s="44"/>
      <c r="ERE20" s="44"/>
      <c r="ERF20" s="44"/>
      <c r="ERG20" s="44"/>
      <c r="ERH20" s="44"/>
      <c r="ERI20" s="44"/>
      <c r="ERJ20" s="44"/>
      <c r="ERK20" s="44"/>
      <c r="ERL20" s="44"/>
      <c r="ERM20" s="44"/>
      <c r="ERN20" s="44"/>
      <c r="ERO20" s="44"/>
      <c r="ERP20" s="44"/>
      <c r="ERQ20" s="44"/>
      <c r="ERR20" s="44"/>
      <c r="ERS20" s="44"/>
      <c r="ERT20" s="44"/>
      <c r="ERU20" s="44"/>
      <c r="ERV20" s="44"/>
      <c r="ERW20" s="44"/>
      <c r="ERX20" s="44"/>
      <c r="ERY20" s="44"/>
      <c r="ERZ20" s="44"/>
      <c r="ESA20" s="44"/>
      <c r="ESB20" s="44"/>
      <c r="ESC20" s="44"/>
      <c r="ESD20" s="44"/>
      <c r="ESE20" s="44"/>
      <c r="ESF20" s="44"/>
      <c r="ESG20" s="44"/>
      <c r="ESH20" s="44"/>
      <c r="ESI20" s="44"/>
      <c r="ESJ20" s="44"/>
      <c r="ESK20" s="44"/>
      <c r="ESL20" s="44"/>
      <c r="ESM20" s="44"/>
      <c r="ESN20" s="44"/>
      <c r="ESO20" s="44"/>
      <c r="ESP20" s="44"/>
      <c r="ESQ20" s="44"/>
      <c r="ESR20" s="44"/>
      <c r="ESS20" s="44"/>
      <c r="EST20" s="44"/>
      <c r="ESU20" s="44"/>
      <c r="ESV20" s="44"/>
      <c r="ESW20" s="44"/>
      <c r="ESX20" s="44"/>
      <c r="ESY20" s="44"/>
      <c r="ESZ20" s="44"/>
      <c r="ETA20" s="44"/>
      <c r="ETB20" s="44"/>
      <c r="ETC20" s="44"/>
      <c r="ETD20" s="44"/>
      <c r="ETE20" s="44"/>
      <c r="ETF20" s="44"/>
      <c r="ETG20" s="44"/>
      <c r="ETH20" s="44"/>
      <c r="ETI20" s="44"/>
      <c r="ETJ20" s="44"/>
      <c r="ETK20" s="44"/>
      <c r="ETL20" s="44"/>
      <c r="ETM20" s="44"/>
      <c r="ETN20" s="44"/>
      <c r="ETO20" s="44"/>
      <c r="ETP20" s="44"/>
      <c r="ETQ20" s="44"/>
      <c r="ETR20" s="44"/>
      <c r="ETS20" s="44"/>
      <c r="ETT20" s="44"/>
      <c r="ETU20" s="44"/>
      <c r="ETV20" s="44"/>
      <c r="ETW20" s="44"/>
      <c r="ETX20" s="44"/>
      <c r="ETY20" s="44"/>
      <c r="ETZ20" s="44"/>
      <c r="EUA20" s="44"/>
      <c r="EUB20" s="44"/>
      <c r="EUC20" s="44"/>
      <c r="EUD20" s="44"/>
      <c r="EUE20" s="44"/>
      <c r="EUF20" s="44"/>
      <c r="EUG20" s="44"/>
      <c r="EUH20" s="44"/>
      <c r="EUI20" s="44"/>
      <c r="EUJ20" s="44"/>
      <c r="EUK20" s="44"/>
      <c r="EUL20" s="44"/>
      <c r="EUM20" s="44"/>
      <c r="EUN20" s="44"/>
      <c r="EUO20" s="44"/>
      <c r="EUP20" s="44"/>
      <c r="EUQ20" s="44"/>
      <c r="EUR20" s="44"/>
      <c r="EUS20" s="44"/>
      <c r="EUT20" s="44"/>
      <c r="EUU20" s="44"/>
      <c r="EUV20" s="44"/>
      <c r="EUW20" s="44"/>
      <c r="EUX20" s="44"/>
      <c r="EUY20" s="44"/>
      <c r="EUZ20" s="44"/>
      <c r="EVA20" s="44"/>
      <c r="EVB20" s="44"/>
      <c r="EVC20" s="44"/>
      <c r="EVD20" s="44"/>
      <c r="EVE20" s="44"/>
      <c r="EVF20" s="44"/>
      <c r="EVG20" s="44"/>
      <c r="EVH20" s="44"/>
      <c r="EVI20" s="44"/>
      <c r="EVJ20" s="44"/>
      <c r="EVK20" s="44"/>
      <c r="EVL20" s="44"/>
      <c r="EVM20" s="44"/>
      <c r="EVN20" s="44"/>
      <c r="EVO20" s="44"/>
      <c r="EVP20" s="44"/>
      <c r="EVQ20" s="44"/>
      <c r="EVR20" s="44"/>
      <c r="EVS20" s="44"/>
      <c r="EVT20" s="44"/>
      <c r="EVU20" s="44"/>
      <c r="EVV20" s="44"/>
      <c r="EVW20" s="44"/>
      <c r="EVX20" s="44"/>
      <c r="EVY20" s="44"/>
      <c r="EVZ20" s="44"/>
      <c r="EWA20" s="44"/>
      <c r="EWB20" s="44"/>
      <c r="EWC20" s="44"/>
      <c r="EWD20" s="44"/>
      <c r="EWE20" s="44"/>
      <c r="EWF20" s="44"/>
      <c r="EWG20" s="44"/>
      <c r="EWH20" s="44"/>
      <c r="EWI20" s="44"/>
      <c r="EWJ20" s="44"/>
      <c r="EWK20" s="44"/>
      <c r="EWL20" s="44"/>
      <c r="EWM20" s="44"/>
      <c r="EWN20" s="44"/>
      <c r="EWO20" s="44"/>
      <c r="EWP20" s="44"/>
      <c r="EWQ20" s="44"/>
      <c r="EWR20" s="44"/>
      <c r="EWS20" s="44"/>
      <c r="EWT20" s="44"/>
      <c r="EWU20" s="44"/>
      <c r="EWV20" s="44"/>
      <c r="EWW20" s="44"/>
      <c r="EWX20" s="44"/>
      <c r="EWY20" s="44"/>
      <c r="EWZ20" s="44"/>
      <c r="EXA20" s="44"/>
      <c r="EXB20" s="44"/>
      <c r="EXC20" s="44"/>
      <c r="EXD20" s="44"/>
      <c r="EXE20" s="44"/>
      <c r="EXF20" s="44"/>
      <c r="EXG20" s="44"/>
      <c r="EXH20" s="44"/>
      <c r="EXI20" s="44"/>
      <c r="EXJ20" s="44"/>
      <c r="EXK20" s="44"/>
      <c r="EXL20" s="44"/>
      <c r="EXM20" s="44"/>
      <c r="EXN20" s="44"/>
      <c r="EXO20" s="44"/>
      <c r="EXP20" s="44"/>
      <c r="EXQ20" s="44"/>
      <c r="EXR20" s="44"/>
      <c r="EXS20" s="44"/>
      <c r="EXT20" s="44"/>
      <c r="EXU20" s="44"/>
      <c r="EXV20" s="44"/>
      <c r="EXW20" s="44"/>
      <c r="EXX20" s="44"/>
      <c r="EXY20" s="44"/>
      <c r="EXZ20" s="44"/>
      <c r="EYA20" s="44"/>
      <c r="EYB20" s="44"/>
      <c r="EYC20" s="44"/>
      <c r="EYD20" s="44"/>
      <c r="EYE20" s="44"/>
      <c r="EYF20" s="44"/>
      <c r="EYG20" s="44"/>
      <c r="EYH20" s="44"/>
      <c r="EYI20" s="44"/>
      <c r="EYJ20" s="44"/>
      <c r="EYK20" s="44"/>
      <c r="EYL20" s="44"/>
      <c r="EYM20" s="44"/>
      <c r="EYN20" s="44"/>
      <c r="EYO20" s="44"/>
      <c r="EYP20" s="44"/>
      <c r="EYQ20" s="44"/>
      <c r="EYR20" s="44"/>
      <c r="EYS20" s="44"/>
      <c r="EYT20" s="44"/>
      <c r="EYU20" s="44"/>
      <c r="EYV20" s="44"/>
      <c r="EYW20" s="44"/>
      <c r="EYX20" s="44"/>
      <c r="EYY20" s="44"/>
      <c r="EYZ20" s="44"/>
      <c r="EZA20" s="44"/>
      <c r="EZB20" s="44"/>
      <c r="EZC20" s="44"/>
      <c r="EZD20" s="44"/>
      <c r="EZE20" s="44"/>
      <c r="EZF20" s="44"/>
      <c r="EZG20" s="44"/>
      <c r="EZH20" s="44"/>
      <c r="EZI20" s="44"/>
      <c r="EZJ20" s="44"/>
      <c r="EZK20" s="44"/>
      <c r="EZL20" s="44"/>
      <c r="EZM20" s="44"/>
      <c r="EZN20" s="44"/>
      <c r="EZO20" s="44"/>
      <c r="EZP20" s="44"/>
      <c r="EZQ20" s="44"/>
      <c r="EZR20" s="44"/>
      <c r="EZS20" s="44"/>
      <c r="EZT20" s="44"/>
      <c r="EZU20" s="44"/>
      <c r="EZV20" s="44"/>
      <c r="EZW20" s="44"/>
      <c r="EZX20" s="44"/>
      <c r="EZY20" s="44"/>
      <c r="EZZ20" s="44"/>
      <c r="FAA20" s="44"/>
      <c r="FAB20" s="44"/>
      <c r="FAC20" s="44"/>
      <c r="FAD20" s="44"/>
      <c r="FAE20" s="44"/>
      <c r="FAF20" s="44"/>
      <c r="FAG20" s="44"/>
      <c r="FAH20" s="44"/>
      <c r="FAI20" s="44"/>
      <c r="FAJ20" s="44"/>
      <c r="FAK20" s="44"/>
      <c r="FAL20" s="44"/>
      <c r="FAM20" s="44"/>
      <c r="FAN20" s="44"/>
      <c r="FAO20" s="44"/>
      <c r="FAP20" s="44"/>
      <c r="FAQ20" s="44"/>
      <c r="FAR20" s="44"/>
      <c r="FAS20" s="44"/>
      <c r="FAT20" s="44"/>
      <c r="FAU20" s="44"/>
      <c r="FAV20" s="44"/>
      <c r="FAW20" s="44"/>
      <c r="FAX20" s="44"/>
      <c r="FAY20" s="44"/>
      <c r="FAZ20" s="44"/>
      <c r="FBA20" s="44"/>
      <c r="FBB20" s="44"/>
      <c r="FBC20" s="44"/>
      <c r="FBD20" s="44"/>
      <c r="FBE20" s="44"/>
      <c r="FBF20" s="44"/>
      <c r="FBG20" s="44"/>
      <c r="FBH20" s="44"/>
      <c r="FBI20" s="44"/>
      <c r="FBJ20" s="44"/>
      <c r="FBK20" s="44"/>
      <c r="FBL20" s="44"/>
      <c r="FBM20" s="44"/>
      <c r="FBN20" s="44"/>
      <c r="FBO20" s="44"/>
      <c r="FBP20" s="44"/>
      <c r="FBQ20" s="44"/>
      <c r="FBR20" s="44"/>
      <c r="FBS20" s="44"/>
      <c r="FBT20" s="44"/>
      <c r="FBU20" s="44"/>
      <c r="FBV20" s="44"/>
      <c r="FBW20" s="44"/>
      <c r="FBX20" s="44"/>
      <c r="FBY20" s="44"/>
      <c r="FBZ20" s="44"/>
      <c r="FCA20" s="44"/>
      <c r="FCB20" s="44"/>
      <c r="FCC20" s="44"/>
      <c r="FCD20" s="44"/>
      <c r="FCE20" s="44"/>
      <c r="FCF20" s="44"/>
      <c r="FCG20" s="44"/>
      <c r="FCH20" s="44"/>
      <c r="FCI20" s="44"/>
      <c r="FCJ20" s="44"/>
      <c r="FCK20" s="44"/>
      <c r="FCL20" s="44"/>
      <c r="FCM20" s="44"/>
      <c r="FCN20" s="44"/>
      <c r="FCO20" s="44"/>
      <c r="FCP20" s="44"/>
      <c r="FCQ20" s="44"/>
      <c r="FCR20" s="44"/>
      <c r="FCS20" s="44"/>
      <c r="FCT20" s="44"/>
      <c r="FCU20" s="44"/>
      <c r="FCV20" s="44"/>
      <c r="FCW20" s="44"/>
      <c r="FCX20" s="44"/>
      <c r="FCY20" s="44"/>
      <c r="FCZ20" s="44"/>
      <c r="FDA20" s="44"/>
      <c r="FDB20" s="44"/>
      <c r="FDC20" s="44"/>
      <c r="FDD20" s="44"/>
      <c r="FDE20" s="44"/>
      <c r="FDF20" s="44"/>
      <c r="FDG20" s="44"/>
      <c r="FDH20" s="44"/>
      <c r="FDI20" s="44"/>
      <c r="FDJ20" s="44"/>
      <c r="FDK20" s="44"/>
      <c r="FDL20" s="44"/>
      <c r="FDM20" s="44"/>
      <c r="FDN20" s="44"/>
      <c r="FDO20" s="44"/>
      <c r="FDP20" s="44"/>
      <c r="FDQ20" s="44"/>
      <c r="FDR20" s="44"/>
      <c r="FDS20" s="44"/>
      <c r="FDT20" s="44"/>
      <c r="FDU20" s="44"/>
      <c r="FDV20" s="44"/>
      <c r="FDW20" s="44"/>
      <c r="FDX20" s="44"/>
      <c r="FDY20" s="44"/>
      <c r="FDZ20" s="44"/>
      <c r="FEA20" s="44"/>
      <c r="FEB20" s="44"/>
      <c r="FEC20" s="44"/>
      <c r="FED20" s="44"/>
      <c r="FEE20" s="44"/>
      <c r="FEF20" s="44"/>
      <c r="FEG20" s="44"/>
      <c r="FEH20" s="44"/>
      <c r="FEI20" s="44"/>
      <c r="FEJ20" s="44"/>
      <c r="FEK20" s="44"/>
      <c r="FEL20" s="44"/>
      <c r="FEM20" s="44"/>
      <c r="FEN20" s="44"/>
      <c r="FEO20" s="44"/>
      <c r="FEP20" s="44"/>
      <c r="FEQ20" s="44"/>
      <c r="FER20" s="44"/>
      <c r="FES20" s="44"/>
      <c r="FET20" s="44"/>
      <c r="FEU20" s="44"/>
      <c r="FEV20" s="44"/>
      <c r="FEW20" s="44"/>
      <c r="FEX20" s="44"/>
      <c r="FEY20" s="44"/>
      <c r="FEZ20" s="44"/>
      <c r="FFA20" s="44"/>
      <c r="FFB20" s="44"/>
      <c r="FFC20" s="44"/>
      <c r="FFD20" s="44"/>
      <c r="FFE20" s="44"/>
      <c r="FFF20" s="44"/>
      <c r="FFG20" s="44"/>
      <c r="FFH20" s="44"/>
      <c r="FFI20" s="44"/>
      <c r="FFJ20" s="44"/>
      <c r="FFK20" s="44"/>
      <c r="FFL20" s="44"/>
      <c r="FFM20" s="44"/>
      <c r="FFN20" s="44"/>
      <c r="FFO20" s="44"/>
      <c r="FFP20" s="44"/>
      <c r="FFQ20" s="44"/>
      <c r="FFR20" s="44"/>
      <c r="FFS20" s="44"/>
      <c r="FFT20" s="44"/>
      <c r="FFU20" s="44"/>
      <c r="FFV20" s="44"/>
      <c r="FFW20" s="44"/>
      <c r="FFX20" s="44"/>
      <c r="FFY20" s="44"/>
      <c r="FFZ20" s="44"/>
      <c r="FGA20" s="44"/>
      <c r="FGB20" s="44"/>
      <c r="FGC20" s="44"/>
      <c r="FGD20" s="44"/>
      <c r="FGE20" s="44"/>
      <c r="FGF20" s="44"/>
      <c r="FGG20" s="44"/>
      <c r="FGH20" s="44"/>
      <c r="FGI20" s="44"/>
      <c r="FGJ20" s="44"/>
      <c r="FGK20" s="44"/>
      <c r="FGL20" s="44"/>
      <c r="FGM20" s="44"/>
      <c r="FGN20" s="44"/>
      <c r="FGO20" s="44"/>
      <c r="FGP20" s="44"/>
      <c r="FGQ20" s="44"/>
      <c r="FGR20" s="44"/>
      <c r="FGS20" s="44"/>
      <c r="FGT20" s="44"/>
      <c r="FGU20" s="44"/>
      <c r="FGV20" s="44"/>
      <c r="FGW20" s="44"/>
      <c r="FGX20" s="44"/>
      <c r="FGY20" s="44"/>
      <c r="FGZ20" s="44"/>
      <c r="FHA20" s="44"/>
      <c r="FHB20" s="44"/>
      <c r="FHC20" s="44"/>
      <c r="FHD20" s="44"/>
      <c r="FHE20" s="44"/>
      <c r="FHF20" s="44"/>
      <c r="FHG20" s="44"/>
      <c r="FHH20" s="44"/>
      <c r="FHI20" s="44"/>
      <c r="FHJ20" s="44"/>
      <c r="FHK20" s="44"/>
      <c r="FHL20" s="44"/>
      <c r="FHM20" s="44"/>
      <c r="FHN20" s="44"/>
      <c r="FHO20" s="44"/>
      <c r="FHP20" s="44"/>
      <c r="FHQ20" s="44"/>
      <c r="FHR20" s="44"/>
      <c r="FHS20" s="44"/>
      <c r="FHT20" s="44"/>
      <c r="FHU20" s="44"/>
      <c r="FHV20" s="44"/>
      <c r="FHW20" s="44"/>
      <c r="FHX20" s="44"/>
      <c r="FHY20" s="44"/>
      <c r="FHZ20" s="44"/>
      <c r="FIA20" s="44"/>
      <c r="FIB20" s="44"/>
      <c r="FIC20" s="44"/>
      <c r="FID20" s="44"/>
      <c r="FIE20" s="44"/>
      <c r="FIF20" s="44"/>
      <c r="FIG20" s="44"/>
      <c r="FIH20" s="44"/>
      <c r="FII20" s="44"/>
      <c r="FIJ20" s="44"/>
      <c r="FIK20" s="44"/>
      <c r="FIL20" s="44"/>
      <c r="FIM20" s="44"/>
      <c r="FIN20" s="44"/>
      <c r="FIO20" s="44"/>
      <c r="FIP20" s="44"/>
      <c r="FIQ20" s="44"/>
      <c r="FIR20" s="44"/>
      <c r="FIS20" s="44"/>
      <c r="FIT20" s="44"/>
      <c r="FIU20" s="44"/>
      <c r="FIV20" s="44"/>
      <c r="FIW20" s="44"/>
      <c r="FIX20" s="44"/>
      <c r="FIY20" s="44"/>
      <c r="FIZ20" s="44"/>
      <c r="FJA20" s="44"/>
      <c r="FJB20" s="44"/>
      <c r="FJC20" s="44"/>
      <c r="FJD20" s="44"/>
      <c r="FJE20" s="44"/>
      <c r="FJF20" s="44"/>
      <c r="FJG20" s="44"/>
      <c r="FJH20" s="44"/>
      <c r="FJI20" s="44"/>
      <c r="FJJ20" s="44"/>
      <c r="FJK20" s="44"/>
      <c r="FJL20" s="44"/>
      <c r="FJM20" s="44"/>
      <c r="FJN20" s="44"/>
      <c r="FJO20" s="44"/>
      <c r="FJP20" s="44"/>
      <c r="FJQ20" s="44"/>
      <c r="FJR20" s="44"/>
      <c r="FJS20" s="44"/>
      <c r="FJT20" s="44"/>
      <c r="FJU20" s="44"/>
      <c r="FJV20" s="44"/>
      <c r="FJW20" s="44"/>
      <c r="FJX20" s="44"/>
      <c r="FJY20" s="44"/>
      <c r="FJZ20" s="44"/>
      <c r="FKA20" s="44"/>
      <c r="FKB20" s="44"/>
      <c r="FKC20" s="44"/>
      <c r="FKD20" s="44"/>
      <c r="FKE20" s="44"/>
      <c r="FKF20" s="44"/>
      <c r="FKG20" s="44"/>
      <c r="FKH20" s="44"/>
      <c r="FKI20" s="44"/>
      <c r="FKJ20" s="44"/>
      <c r="FKK20" s="44"/>
      <c r="FKL20" s="44"/>
      <c r="FKM20" s="44"/>
      <c r="FKN20" s="44"/>
      <c r="FKO20" s="44"/>
      <c r="FKP20" s="44"/>
      <c r="FKQ20" s="44"/>
      <c r="FKR20" s="44"/>
      <c r="FKS20" s="44"/>
      <c r="FKT20" s="44"/>
      <c r="FKU20" s="44"/>
      <c r="FKV20" s="44"/>
      <c r="FKW20" s="44"/>
      <c r="FKX20" s="44"/>
      <c r="FKY20" s="44"/>
      <c r="FKZ20" s="44"/>
      <c r="FLA20" s="44"/>
      <c r="FLB20" s="44"/>
      <c r="FLC20" s="44"/>
      <c r="FLD20" s="44"/>
      <c r="FLE20" s="44"/>
      <c r="FLF20" s="44"/>
      <c r="FLG20" s="44"/>
      <c r="FLH20" s="44"/>
      <c r="FLI20" s="44"/>
      <c r="FLJ20" s="44"/>
      <c r="FLK20" s="44"/>
      <c r="FLL20" s="44"/>
      <c r="FLM20" s="44"/>
      <c r="FLN20" s="44"/>
      <c r="FLO20" s="44"/>
      <c r="FLP20" s="44"/>
      <c r="FLQ20" s="44"/>
      <c r="FLR20" s="44"/>
      <c r="FLS20" s="44"/>
      <c r="FLT20" s="44"/>
      <c r="FLU20" s="44"/>
      <c r="FLV20" s="44"/>
      <c r="FLW20" s="44"/>
      <c r="FLX20" s="44"/>
      <c r="FLY20" s="44"/>
      <c r="FLZ20" s="44"/>
      <c r="FMA20" s="44"/>
      <c r="FMB20" s="44"/>
      <c r="FMC20" s="44"/>
      <c r="FMD20" s="44"/>
      <c r="FME20" s="44"/>
      <c r="FMF20" s="44"/>
      <c r="FMG20" s="44"/>
      <c r="FMH20" s="44"/>
      <c r="FMI20" s="44"/>
      <c r="FMJ20" s="44"/>
      <c r="FMK20" s="44"/>
      <c r="FML20" s="44"/>
      <c r="FMM20" s="44"/>
      <c r="FMN20" s="44"/>
      <c r="FMO20" s="44"/>
      <c r="FMP20" s="44"/>
      <c r="FMQ20" s="44"/>
      <c r="FMR20" s="44"/>
      <c r="FMS20" s="44"/>
      <c r="FMT20" s="44"/>
      <c r="FMU20" s="44"/>
      <c r="FMV20" s="44"/>
      <c r="FMW20" s="44"/>
      <c r="FMX20" s="44"/>
      <c r="FMY20" s="44"/>
      <c r="FMZ20" s="44"/>
      <c r="FNA20" s="44"/>
      <c r="FNB20" s="44"/>
      <c r="FNC20" s="44"/>
      <c r="FND20" s="44"/>
      <c r="FNE20" s="44"/>
      <c r="FNF20" s="44"/>
      <c r="FNG20" s="44"/>
      <c r="FNH20" s="44"/>
      <c r="FNI20" s="44"/>
      <c r="FNJ20" s="44"/>
      <c r="FNK20" s="44"/>
      <c r="FNL20" s="44"/>
      <c r="FNM20" s="44"/>
      <c r="FNN20" s="44"/>
      <c r="FNO20" s="44"/>
      <c r="FNP20" s="44"/>
      <c r="FNQ20" s="44"/>
      <c r="FNR20" s="44"/>
      <c r="FNS20" s="44"/>
      <c r="FNT20" s="44"/>
      <c r="FNU20" s="44"/>
      <c r="FNV20" s="44"/>
      <c r="FNW20" s="44"/>
      <c r="FNX20" s="44"/>
      <c r="FNY20" s="44"/>
      <c r="FNZ20" s="44"/>
      <c r="FOA20" s="44"/>
      <c r="FOB20" s="44"/>
      <c r="FOC20" s="44"/>
      <c r="FOD20" s="44"/>
      <c r="FOE20" s="44"/>
      <c r="FOF20" s="44"/>
      <c r="FOG20" s="44"/>
      <c r="FOH20" s="44"/>
      <c r="FOI20" s="44"/>
      <c r="FOJ20" s="44"/>
      <c r="FOK20" s="44"/>
      <c r="FOL20" s="44"/>
      <c r="FOM20" s="44"/>
      <c r="FON20" s="44"/>
      <c r="FOO20" s="44"/>
      <c r="FOP20" s="44"/>
      <c r="FOQ20" s="44"/>
      <c r="FOR20" s="44"/>
      <c r="FOS20" s="44"/>
      <c r="FOT20" s="44"/>
      <c r="FOU20" s="44"/>
      <c r="FOV20" s="44"/>
      <c r="FOW20" s="44"/>
      <c r="FOX20" s="44"/>
      <c r="FOY20" s="44"/>
      <c r="FOZ20" s="44"/>
      <c r="FPA20" s="44"/>
      <c r="FPB20" s="44"/>
      <c r="FPC20" s="44"/>
      <c r="FPD20" s="44"/>
      <c r="FPE20" s="44"/>
      <c r="FPF20" s="44"/>
      <c r="FPG20" s="44"/>
      <c r="FPH20" s="44"/>
      <c r="FPI20" s="44"/>
      <c r="FPJ20" s="44"/>
      <c r="FPK20" s="44"/>
      <c r="FPL20" s="44"/>
      <c r="FPM20" s="44"/>
      <c r="FPN20" s="44"/>
      <c r="FPO20" s="44"/>
      <c r="FPP20" s="44"/>
      <c r="FPQ20" s="44"/>
      <c r="FPR20" s="44"/>
      <c r="FPS20" s="44"/>
      <c r="FPT20" s="44"/>
      <c r="FPU20" s="44"/>
      <c r="FPV20" s="44"/>
      <c r="FPW20" s="44"/>
      <c r="FPX20" s="44"/>
      <c r="FPY20" s="44"/>
      <c r="FPZ20" s="44"/>
      <c r="FQA20" s="44"/>
      <c r="FQB20" s="44"/>
      <c r="FQC20" s="44"/>
      <c r="FQD20" s="44"/>
      <c r="FQE20" s="44"/>
      <c r="FQF20" s="44"/>
      <c r="FQG20" s="44"/>
      <c r="FQH20" s="44"/>
      <c r="FQI20" s="44"/>
      <c r="FQJ20" s="44"/>
      <c r="FQK20" s="44"/>
      <c r="FQL20" s="44"/>
      <c r="FQM20" s="44"/>
      <c r="FQN20" s="44"/>
      <c r="FQO20" s="44"/>
      <c r="FQP20" s="44"/>
      <c r="FQQ20" s="44"/>
      <c r="FQR20" s="44"/>
      <c r="FQS20" s="44"/>
      <c r="FQT20" s="44"/>
      <c r="FQU20" s="44"/>
      <c r="FQV20" s="44"/>
      <c r="FQW20" s="44"/>
      <c r="FQX20" s="44"/>
      <c r="FQY20" s="44"/>
      <c r="FQZ20" s="44"/>
      <c r="FRA20" s="44"/>
      <c r="FRB20" s="44"/>
      <c r="FRC20" s="44"/>
      <c r="FRD20" s="44"/>
      <c r="FRE20" s="44"/>
      <c r="FRF20" s="44"/>
      <c r="FRG20" s="44"/>
      <c r="FRH20" s="44"/>
      <c r="FRI20" s="44"/>
      <c r="FRJ20" s="44"/>
      <c r="FRK20" s="44"/>
      <c r="FRL20" s="44"/>
      <c r="FRM20" s="44"/>
      <c r="FRN20" s="44"/>
      <c r="FRO20" s="44"/>
      <c r="FRP20" s="44"/>
      <c r="FRQ20" s="44"/>
      <c r="FRR20" s="44"/>
      <c r="FRS20" s="44"/>
      <c r="FRT20" s="44"/>
      <c r="FRU20" s="44"/>
      <c r="FRV20" s="44"/>
      <c r="FRW20" s="44"/>
      <c r="FRX20" s="44"/>
      <c r="FRY20" s="44"/>
      <c r="FRZ20" s="44"/>
      <c r="FSA20" s="44"/>
      <c r="FSB20" s="44"/>
      <c r="FSC20" s="44"/>
      <c r="FSD20" s="44"/>
      <c r="FSE20" s="44"/>
      <c r="FSF20" s="44"/>
      <c r="FSG20" s="44"/>
      <c r="FSH20" s="44"/>
      <c r="FSI20" s="44"/>
      <c r="FSJ20" s="44"/>
      <c r="FSK20" s="44"/>
      <c r="FSL20" s="44"/>
      <c r="FSM20" s="44"/>
      <c r="FSN20" s="44"/>
      <c r="FSO20" s="44"/>
      <c r="FSP20" s="44"/>
      <c r="FSQ20" s="44"/>
      <c r="FSR20" s="44"/>
      <c r="FSS20" s="44"/>
      <c r="FST20" s="44"/>
      <c r="FSU20" s="44"/>
      <c r="FSV20" s="44"/>
      <c r="FSW20" s="44"/>
      <c r="FSX20" s="44"/>
      <c r="FSY20" s="44"/>
      <c r="FSZ20" s="44"/>
      <c r="FTA20" s="44"/>
      <c r="FTB20" s="44"/>
      <c r="FTC20" s="44"/>
      <c r="FTD20" s="44"/>
      <c r="FTE20" s="44"/>
      <c r="FTF20" s="44"/>
      <c r="FTG20" s="44"/>
      <c r="FTH20" s="44"/>
      <c r="FTI20" s="44"/>
      <c r="FTJ20" s="44"/>
      <c r="FTK20" s="44"/>
      <c r="FTL20" s="44"/>
      <c r="FTM20" s="44"/>
      <c r="FTN20" s="44"/>
      <c r="FTO20" s="44"/>
      <c r="FTP20" s="44"/>
      <c r="FTQ20" s="44"/>
      <c r="FTR20" s="44"/>
      <c r="FTS20" s="44"/>
      <c r="FTT20" s="44"/>
      <c r="FTU20" s="44"/>
      <c r="FTV20" s="44"/>
      <c r="FTW20" s="44"/>
      <c r="FTX20" s="44"/>
      <c r="FTY20" s="44"/>
      <c r="FTZ20" s="44"/>
      <c r="FUA20" s="44"/>
      <c r="FUB20" s="44"/>
      <c r="FUC20" s="44"/>
      <c r="FUD20" s="44"/>
      <c r="FUE20" s="44"/>
      <c r="FUF20" s="44"/>
      <c r="FUG20" s="44"/>
      <c r="FUH20" s="44"/>
      <c r="FUI20" s="44"/>
      <c r="FUJ20" s="44"/>
      <c r="FUK20" s="44"/>
      <c r="FUL20" s="44"/>
      <c r="FUM20" s="44"/>
      <c r="FUN20" s="44"/>
      <c r="FUO20" s="44"/>
      <c r="FUP20" s="44"/>
      <c r="FUQ20" s="44"/>
      <c r="FUR20" s="44"/>
      <c r="FUS20" s="44"/>
      <c r="FUT20" s="44"/>
      <c r="FUU20" s="44"/>
      <c r="FUV20" s="44"/>
      <c r="FUW20" s="44"/>
      <c r="FUX20" s="44"/>
      <c r="FUY20" s="44"/>
      <c r="FUZ20" s="44"/>
      <c r="FVA20" s="44"/>
      <c r="FVB20" s="44"/>
      <c r="FVC20" s="44"/>
      <c r="FVD20" s="44"/>
      <c r="FVE20" s="44"/>
      <c r="FVF20" s="44"/>
      <c r="FVG20" s="44"/>
      <c r="FVH20" s="44"/>
      <c r="FVI20" s="44"/>
      <c r="FVJ20" s="44"/>
      <c r="FVK20" s="44"/>
      <c r="FVL20" s="44"/>
      <c r="FVM20" s="44"/>
      <c r="FVN20" s="44"/>
      <c r="FVO20" s="44"/>
      <c r="FVP20" s="44"/>
      <c r="FVQ20" s="44"/>
      <c r="FVR20" s="44"/>
      <c r="FVS20" s="44"/>
      <c r="FVT20" s="44"/>
      <c r="FVU20" s="44"/>
      <c r="FVV20" s="44"/>
      <c r="FVW20" s="44"/>
      <c r="FVX20" s="44"/>
      <c r="FVY20" s="44"/>
      <c r="FVZ20" s="44"/>
      <c r="FWA20" s="44"/>
      <c r="FWB20" s="44"/>
      <c r="FWC20" s="44"/>
      <c r="FWD20" s="44"/>
      <c r="FWE20" s="44"/>
      <c r="FWF20" s="44"/>
      <c r="FWG20" s="44"/>
      <c r="FWH20" s="44"/>
      <c r="FWI20" s="44"/>
      <c r="FWJ20" s="44"/>
      <c r="FWK20" s="44"/>
      <c r="FWL20" s="44"/>
      <c r="FWM20" s="44"/>
      <c r="FWN20" s="44"/>
      <c r="FWO20" s="44"/>
      <c r="FWP20" s="44"/>
      <c r="FWQ20" s="44"/>
      <c r="FWR20" s="44"/>
      <c r="FWS20" s="44"/>
      <c r="FWT20" s="44"/>
      <c r="FWU20" s="44"/>
      <c r="FWV20" s="44"/>
      <c r="FWW20" s="44"/>
      <c r="FWX20" s="44"/>
      <c r="FWY20" s="44"/>
      <c r="FWZ20" s="44"/>
      <c r="FXA20" s="44"/>
      <c r="FXB20" s="44"/>
      <c r="FXC20" s="44"/>
      <c r="FXD20" s="44"/>
      <c r="FXE20" s="44"/>
      <c r="FXF20" s="44"/>
      <c r="FXG20" s="44"/>
      <c r="FXH20" s="44"/>
      <c r="FXI20" s="44"/>
      <c r="FXJ20" s="44"/>
      <c r="FXK20" s="44"/>
      <c r="FXL20" s="44"/>
      <c r="FXM20" s="44"/>
      <c r="FXN20" s="44"/>
      <c r="FXO20" s="44"/>
      <c r="FXP20" s="44"/>
      <c r="FXQ20" s="44"/>
      <c r="FXR20" s="44"/>
      <c r="FXS20" s="44"/>
      <c r="FXT20" s="44"/>
      <c r="FXU20" s="44"/>
      <c r="FXV20" s="44"/>
      <c r="FXW20" s="44"/>
      <c r="FXX20" s="44"/>
      <c r="FXY20" s="44"/>
      <c r="FXZ20" s="44"/>
      <c r="FYA20" s="44"/>
      <c r="FYB20" s="44"/>
      <c r="FYC20" s="44"/>
      <c r="FYD20" s="44"/>
      <c r="FYE20" s="44"/>
      <c r="FYF20" s="44"/>
      <c r="FYG20" s="44"/>
      <c r="FYH20" s="44"/>
      <c r="FYI20" s="44"/>
      <c r="FYJ20" s="44"/>
      <c r="FYK20" s="44"/>
      <c r="FYL20" s="44"/>
      <c r="FYM20" s="44"/>
      <c r="FYN20" s="44"/>
      <c r="FYO20" s="44"/>
      <c r="FYP20" s="44"/>
      <c r="FYQ20" s="44"/>
      <c r="FYR20" s="44"/>
      <c r="FYS20" s="44"/>
      <c r="FYT20" s="44"/>
      <c r="FYU20" s="44"/>
      <c r="FYV20" s="44"/>
      <c r="FYW20" s="44"/>
      <c r="FYX20" s="44"/>
      <c r="FYY20" s="44"/>
      <c r="FYZ20" s="44"/>
      <c r="FZA20" s="44"/>
      <c r="FZB20" s="44"/>
      <c r="FZC20" s="44"/>
      <c r="FZD20" s="44"/>
      <c r="FZE20" s="44"/>
      <c r="FZF20" s="44"/>
      <c r="FZG20" s="44"/>
      <c r="FZH20" s="44"/>
      <c r="FZI20" s="44"/>
      <c r="FZJ20" s="44"/>
      <c r="FZK20" s="44"/>
      <c r="FZL20" s="44"/>
      <c r="FZM20" s="44"/>
      <c r="FZN20" s="44"/>
      <c r="FZO20" s="44"/>
      <c r="FZP20" s="44"/>
      <c r="FZQ20" s="44"/>
      <c r="FZR20" s="44"/>
      <c r="FZS20" s="44"/>
      <c r="FZT20" s="44"/>
      <c r="FZU20" s="44"/>
      <c r="FZV20" s="44"/>
      <c r="FZW20" s="44"/>
      <c r="FZX20" s="44"/>
      <c r="FZY20" s="44"/>
      <c r="FZZ20" s="44"/>
      <c r="GAA20" s="44"/>
      <c r="GAB20" s="44"/>
      <c r="GAC20" s="44"/>
      <c r="GAD20" s="44"/>
      <c r="GAE20" s="44"/>
      <c r="GAF20" s="44"/>
      <c r="GAG20" s="44"/>
      <c r="GAH20" s="44"/>
      <c r="GAI20" s="44"/>
      <c r="GAJ20" s="44"/>
      <c r="GAK20" s="44"/>
      <c r="GAL20" s="44"/>
      <c r="GAM20" s="44"/>
      <c r="GAN20" s="44"/>
      <c r="GAO20" s="44"/>
      <c r="GAP20" s="44"/>
      <c r="GAQ20" s="44"/>
      <c r="GAR20" s="44"/>
      <c r="GAS20" s="44"/>
      <c r="GAT20" s="44"/>
      <c r="GAU20" s="44"/>
      <c r="GAV20" s="44"/>
      <c r="GAW20" s="44"/>
      <c r="GAX20" s="44"/>
      <c r="GAY20" s="44"/>
      <c r="GAZ20" s="44"/>
      <c r="GBA20" s="44"/>
      <c r="GBB20" s="44"/>
      <c r="GBC20" s="44"/>
      <c r="GBD20" s="44"/>
      <c r="GBE20" s="44"/>
      <c r="GBF20" s="44"/>
      <c r="GBG20" s="44"/>
      <c r="GBH20" s="44"/>
      <c r="GBI20" s="44"/>
      <c r="GBJ20" s="44"/>
      <c r="GBK20" s="44"/>
      <c r="GBL20" s="44"/>
      <c r="GBM20" s="44"/>
      <c r="GBN20" s="44"/>
      <c r="GBO20" s="44"/>
      <c r="GBP20" s="44"/>
      <c r="GBQ20" s="44"/>
      <c r="GBR20" s="44"/>
      <c r="GBS20" s="44"/>
      <c r="GBT20" s="44"/>
      <c r="GBU20" s="44"/>
      <c r="GBV20" s="44"/>
      <c r="GBW20" s="44"/>
      <c r="GBX20" s="44"/>
      <c r="GBY20" s="44"/>
      <c r="GBZ20" s="44"/>
      <c r="GCA20" s="44"/>
      <c r="GCB20" s="44"/>
      <c r="GCC20" s="44"/>
      <c r="GCD20" s="44"/>
      <c r="GCE20" s="44"/>
      <c r="GCF20" s="44"/>
      <c r="GCG20" s="44"/>
      <c r="GCH20" s="44"/>
      <c r="GCI20" s="44"/>
      <c r="GCJ20" s="44"/>
      <c r="GCK20" s="44"/>
      <c r="GCL20" s="44"/>
      <c r="GCM20" s="44"/>
      <c r="GCN20" s="44"/>
      <c r="GCO20" s="44"/>
      <c r="GCP20" s="44"/>
      <c r="GCQ20" s="44"/>
      <c r="GCR20" s="44"/>
      <c r="GCS20" s="44"/>
      <c r="GCT20" s="44"/>
      <c r="GCU20" s="44"/>
      <c r="GCV20" s="44"/>
      <c r="GCW20" s="44"/>
      <c r="GCX20" s="44"/>
      <c r="GCY20" s="44"/>
      <c r="GCZ20" s="44"/>
      <c r="GDA20" s="44"/>
      <c r="GDB20" s="44"/>
      <c r="GDC20" s="44"/>
      <c r="GDD20" s="44"/>
      <c r="GDE20" s="44"/>
      <c r="GDF20" s="44"/>
      <c r="GDG20" s="44"/>
      <c r="GDH20" s="44"/>
      <c r="GDI20" s="44"/>
      <c r="GDJ20" s="44"/>
      <c r="GDK20" s="44"/>
      <c r="GDL20" s="44"/>
      <c r="GDM20" s="44"/>
      <c r="GDN20" s="44"/>
      <c r="GDO20" s="44"/>
      <c r="GDP20" s="44"/>
      <c r="GDQ20" s="44"/>
      <c r="GDR20" s="44"/>
      <c r="GDS20" s="44"/>
      <c r="GDT20" s="44"/>
      <c r="GDU20" s="44"/>
      <c r="GDV20" s="44"/>
      <c r="GDW20" s="44"/>
      <c r="GDX20" s="44"/>
      <c r="GDY20" s="44"/>
      <c r="GDZ20" s="44"/>
      <c r="GEA20" s="44"/>
      <c r="GEB20" s="44"/>
      <c r="GEC20" s="44"/>
      <c r="GED20" s="44"/>
      <c r="GEE20" s="44"/>
      <c r="GEF20" s="44"/>
      <c r="GEG20" s="44"/>
      <c r="GEH20" s="44"/>
      <c r="GEI20" s="44"/>
      <c r="GEJ20" s="44"/>
      <c r="GEK20" s="44"/>
      <c r="GEL20" s="44"/>
      <c r="GEM20" s="44"/>
      <c r="GEN20" s="44"/>
      <c r="GEO20" s="44"/>
      <c r="GEP20" s="44"/>
      <c r="GEQ20" s="44"/>
      <c r="GER20" s="44"/>
      <c r="GES20" s="44"/>
      <c r="GET20" s="44"/>
      <c r="GEU20" s="44"/>
      <c r="GEV20" s="44"/>
      <c r="GEW20" s="44"/>
      <c r="GEX20" s="44"/>
      <c r="GEY20" s="44"/>
      <c r="GEZ20" s="44"/>
      <c r="GFA20" s="44"/>
      <c r="GFB20" s="44"/>
      <c r="GFC20" s="44"/>
      <c r="GFD20" s="44"/>
      <c r="GFE20" s="44"/>
      <c r="GFF20" s="44"/>
      <c r="GFG20" s="44"/>
      <c r="GFH20" s="44"/>
      <c r="GFI20" s="44"/>
      <c r="GFJ20" s="44"/>
      <c r="GFK20" s="44"/>
      <c r="GFL20" s="44"/>
      <c r="GFM20" s="44"/>
      <c r="GFN20" s="44"/>
      <c r="GFO20" s="44"/>
      <c r="GFP20" s="44"/>
      <c r="GFQ20" s="44"/>
      <c r="GFR20" s="44"/>
      <c r="GFS20" s="44"/>
      <c r="GFT20" s="44"/>
      <c r="GFU20" s="44"/>
      <c r="GFV20" s="44"/>
      <c r="GFW20" s="44"/>
      <c r="GFX20" s="44"/>
      <c r="GFY20" s="44"/>
      <c r="GFZ20" s="44"/>
      <c r="GGA20" s="44"/>
      <c r="GGB20" s="44"/>
      <c r="GGC20" s="44"/>
      <c r="GGD20" s="44"/>
      <c r="GGE20" s="44"/>
      <c r="GGF20" s="44"/>
      <c r="GGG20" s="44"/>
      <c r="GGH20" s="44"/>
      <c r="GGI20" s="44"/>
      <c r="GGJ20" s="44"/>
      <c r="GGK20" s="44"/>
      <c r="GGL20" s="44"/>
      <c r="GGM20" s="44"/>
      <c r="GGN20" s="44"/>
      <c r="GGO20" s="44"/>
      <c r="GGP20" s="44"/>
      <c r="GGQ20" s="44"/>
      <c r="GGR20" s="44"/>
      <c r="GGS20" s="44"/>
      <c r="GGT20" s="44"/>
      <c r="GGU20" s="44"/>
      <c r="GGV20" s="44"/>
      <c r="GGW20" s="44"/>
      <c r="GGX20" s="44"/>
      <c r="GGY20" s="44"/>
      <c r="GGZ20" s="44"/>
      <c r="GHA20" s="44"/>
      <c r="GHB20" s="44"/>
      <c r="GHC20" s="44"/>
      <c r="GHD20" s="44"/>
      <c r="GHE20" s="44"/>
      <c r="GHF20" s="44"/>
      <c r="GHG20" s="44"/>
      <c r="GHH20" s="44"/>
      <c r="GHI20" s="44"/>
      <c r="GHJ20" s="44"/>
      <c r="GHK20" s="44"/>
      <c r="GHL20" s="44"/>
      <c r="GHM20" s="44"/>
      <c r="GHN20" s="44"/>
      <c r="GHO20" s="44"/>
      <c r="GHP20" s="44"/>
      <c r="GHQ20" s="44"/>
      <c r="GHR20" s="44"/>
      <c r="GHS20" s="44"/>
      <c r="GHT20" s="44"/>
      <c r="GHU20" s="44"/>
      <c r="GHV20" s="44"/>
      <c r="GHW20" s="44"/>
      <c r="GHX20" s="44"/>
      <c r="GHY20" s="44"/>
      <c r="GHZ20" s="44"/>
      <c r="GIA20" s="44"/>
      <c r="GIB20" s="44"/>
      <c r="GIC20" s="44"/>
      <c r="GID20" s="44"/>
      <c r="GIE20" s="44"/>
      <c r="GIF20" s="44"/>
      <c r="GIG20" s="44"/>
      <c r="GIH20" s="44"/>
      <c r="GII20" s="44"/>
      <c r="GIJ20" s="44"/>
      <c r="GIK20" s="44"/>
      <c r="GIL20" s="44"/>
      <c r="GIM20" s="44"/>
      <c r="GIN20" s="44"/>
      <c r="GIO20" s="44"/>
      <c r="GIP20" s="44"/>
      <c r="GIQ20" s="44"/>
      <c r="GIR20" s="44"/>
      <c r="GIS20" s="44"/>
      <c r="GIT20" s="44"/>
      <c r="GIU20" s="44"/>
      <c r="GIV20" s="44"/>
      <c r="GIW20" s="44"/>
      <c r="GIX20" s="44"/>
      <c r="GIY20" s="44"/>
      <c r="GIZ20" s="44"/>
      <c r="GJA20" s="44"/>
      <c r="GJB20" s="44"/>
      <c r="GJC20" s="44"/>
      <c r="GJD20" s="44"/>
      <c r="GJE20" s="44"/>
      <c r="GJF20" s="44"/>
      <c r="GJG20" s="44"/>
      <c r="GJH20" s="44"/>
      <c r="GJI20" s="44"/>
      <c r="GJJ20" s="44"/>
      <c r="GJK20" s="44"/>
      <c r="GJL20" s="44"/>
      <c r="GJM20" s="44"/>
      <c r="GJN20" s="44"/>
      <c r="GJO20" s="44"/>
      <c r="GJP20" s="44"/>
      <c r="GJQ20" s="44"/>
      <c r="GJR20" s="44"/>
      <c r="GJS20" s="44"/>
      <c r="GJT20" s="44"/>
      <c r="GJU20" s="44"/>
      <c r="GJV20" s="44"/>
      <c r="GJW20" s="44"/>
      <c r="GJX20" s="44"/>
      <c r="GJY20" s="44"/>
      <c r="GJZ20" s="44"/>
      <c r="GKA20" s="44"/>
      <c r="GKB20" s="44"/>
      <c r="GKC20" s="44"/>
      <c r="GKD20" s="44"/>
      <c r="GKE20" s="44"/>
      <c r="GKF20" s="44"/>
      <c r="GKG20" s="44"/>
      <c r="GKH20" s="44"/>
      <c r="GKI20" s="44"/>
      <c r="GKJ20" s="44"/>
      <c r="GKK20" s="44"/>
      <c r="GKL20" s="44"/>
      <c r="GKM20" s="44"/>
      <c r="GKN20" s="44"/>
      <c r="GKO20" s="44"/>
      <c r="GKP20" s="44"/>
      <c r="GKQ20" s="44"/>
      <c r="GKR20" s="44"/>
      <c r="GKS20" s="44"/>
      <c r="GKT20" s="44"/>
      <c r="GKU20" s="44"/>
      <c r="GKV20" s="44"/>
      <c r="GKW20" s="44"/>
      <c r="GKX20" s="44"/>
      <c r="GKY20" s="44"/>
      <c r="GKZ20" s="44"/>
      <c r="GLA20" s="44"/>
      <c r="GLB20" s="44"/>
      <c r="GLC20" s="44"/>
      <c r="GLD20" s="44"/>
      <c r="GLE20" s="44"/>
      <c r="GLF20" s="44"/>
      <c r="GLG20" s="44"/>
      <c r="GLH20" s="44"/>
      <c r="GLI20" s="44"/>
      <c r="GLJ20" s="44"/>
      <c r="GLK20" s="44"/>
      <c r="GLL20" s="44"/>
      <c r="GLM20" s="44"/>
      <c r="GLN20" s="44"/>
      <c r="GLO20" s="44"/>
      <c r="GLP20" s="44"/>
      <c r="GLQ20" s="44"/>
      <c r="GLR20" s="44"/>
      <c r="GLS20" s="44"/>
      <c r="GLT20" s="44"/>
      <c r="GLU20" s="44"/>
      <c r="GLV20" s="44"/>
      <c r="GLW20" s="44"/>
      <c r="GLX20" s="44"/>
      <c r="GLY20" s="44"/>
      <c r="GLZ20" s="44"/>
      <c r="GMA20" s="44"/>
      <c r="GMB20" s="44"/>
      <c r="GMC20" s="44"/>
      <c r="GMD20" s="44"/>
      <c r="GME20" s="44"/>
      <c r="GMF20" s="44"/>
      <c r="GMG20" s="44"/>
      <c r="GMH20" s="44"/>
      <c r="GMI20" s="44"/>
      <c r="GMJ20" s="44"/>
      <c r="GMK20" s="44"/>
      <c r="GML20" s="44"/>
      <c r="GMM20" s="44"/>
      <c r="GMN20" s="44"/>
      <c r="GMO20" s="44"/>
      <c r="GMP20" s="44"/>
      <c r="GMQ20" s="44"/>
      <c r="GMR20" s="44"/>
      <c r="GMS20" s="44"/>
      <c r="GMT20" s="44"/>
      <c r="GMU20" s="44"/>
      <c r="GMV20" s="44"/>
      <c r="GMW20" s="44"/>
      <c r="GMX20" s="44"/>
      <c r="GMY20" s="44"/>
      <c r="GMZ20" s="44"/>
      <c r="GNA20" s="44"/>
      <c r="GNB20" s="44"/>
      <c r="GNC20" s="44"/>
      <c r="GND20" s="44"/>
      <c r="GNE20" s="44"/>
      <c r="GNF20" s="44"/>
      <c r="GNG20" s="44"/>
      <c r="GNH20" s="44"/>
      <c r="GNI20" s="44"/>
      <c r="GNJ20" s="44"/>
      <c r="GNK20" s="44"/>
      <c r="GNL20" s="44"/>
      <c r="GNM20" s="44"/>
      <c r="GNN20" s="44"/>
      <c r="GNO20" s="44"/>
      <c r="GNP20" s="44"/>
      <c r="GNQ20" s="44"/>
      <c r="GNR20" s="44"/>
      <c r="GNS20" s="44"/>
      <c r="GNT20" s="44"/>
      <c r="GNU20" s="44"/>
      <c r="GNV20" s="44"/>
      <c r="GNW20" s="44"/>
      <c r="GNX20" s="44"/>
      <c r="GNY20" s="44"/>
      <c r="GNZ20" s="44"/>
      <c r="GOA20" s="44"/>
      <c r="GOB20" s="44"/>
      <c r="GOC20" s="44"/>
      <c r="GOD20" s="44"/>
      <c r="GOE20" s="44"/>
      <c r="GOF20" s="44"/>
      <c r="GOG20" s="44"/>
      <c r="GOH20" s="44"/>
      <c r="GOI20" s="44"/>
      <c r="GOJ20" s="44"/>
      <c r="GOK20" s="44"/>
      <c r="GOL20" s="44"/>
      <c r="GOM20" s="44"/>
      <c r="GON20" s="44"/>
      <c r="GOO20" s="44"/>
      <c r="GOP20" s="44"/>
      <c r="GOQ20" s="44"/>
      <c r="GOR20" s="44"/>
      <c r="GOS20" s="44"/>
      <c r="GOT20" s="44"/>
      <c r="GOU20" s="44"/>
      <c r="GOV20" s="44"/>
      <c r="GOW20" s="44"/>
      <c r="GOX20" s="44"/>
      <c r="GOY20" s="44"/>
      <c r="GOZ20" s="44"/>
      <c r="GPA20" s="44"/>
      <c r="GPB20" s="44"/>
      <c r="GPC20" s="44"/>
      <c r="GPD20" s="44"/>
      <c r="GPE20" s="44"/>
      <c r="GPF20" s="44"/>
      <c r="GPG20" s="44"/>
      <c r="GPH20" s="44"/>
      <c r="GPI20" s="44"/>
      <c r="GPJ20" s="44"/>
      <c r="GPK20" s="44"/>
      <c r="GPL20" s="44"/>
      <c r="GPM20" s="44"/>
      <c r="GPN20" s="44"/>
      <c r="GPO20" s="44"/>
      <c r="GPP20" s="44"/>
      <c r="GPQ20" s="44"/>
      <c r="GPR20" s="44"/>
      <c r="GPS20" s="44"/>
      <c r="GPT20" s="44"/>
      <c r="GPU20" s="44"/>
      <c r="GPV20" s="44"/>
      <c r="GPW20" s="44"/>
      <c r="GPX20" s="44"/>
      <c r="GPY20" s="44"/>
      <c r="GPZ20" s="44"/>
      <c r="GQA20" s="44"/>
      <c r="GQB20" s="44"/>
      <c r="GQC20" s="44"/>
      <c r="GQD20" s="44"/>
      <c r="GQE20" s="44"/>
      <c r="GQF20" s="44"/>
      <c r="GQG20" s="44"/>
      <c r="GQH20" s="44"/>
      <c r="GQI20" s="44"/>
      <c r="GQJ20" s="44"/>
      <c r="GQK20" s="44"/>
      <c r="GQL20" s="44"/>
      <c r="GQM20" s="44"/>
      <c r="GQN20" s="44"/>
      <c r="GQO20" s="44"/>
      <c r="GQP20" s="44"/>
      <c r="GQQ20" s="44"/>
      <c r="GQR20" s="44"/>
      <c r="GQS20" s="44"/>
      <c r="GQT20" s="44"/>
      <c r="GQU20" s="44"/>
      <c r="GQV20" s="44"/>
      <c r="GQW20" s="44"/>
      <c r="GQX20" s="44"/>
      <c r="GQY20" s="44"/>
      <c r="GQZ20" s="44"/>
      <c r="GRA20" s="44"/>
      <c r="GRB20" s="44"/>
      <c r="GRC20" s="44"/>
      <c r="GRD20" s="44"/>
      <c r="GRE20" s="44"/>
      <c r="GRF20" s="44"/>
      <c r="GRG20" s="44"/>
      <c r="GRH20" s="44"/>
      <c r="GRI20" s="44"/>
      <c r="GRJ20" s="44"/>
      <c r="GRK20" s="44"/>
      <c r="GRL20" s="44"/>
      <c r="GRM20" s="44"/>
      <c r="GRN20" s="44"/>
      <c r="GRO20" s="44"/>
      <c r="GRP20" s="44"/>
      <c r="GRQ20" s="44"/>
      <c r="GRR20" s="44"/>
      <c r="GRS20" s="44"/>
      <c r="GRT20" s="44"/>
      <c r="GRU20" s="44"/>
      <c r="GRV20" s="44"/>
      <c r="GRW20" s="44"/>
      <c r="GRX20" s="44"/>
      <c r="GRY20" s="44"/>
      <c r="GRZ20" s="44"/>
      <c r="GSA20" s="44"/>
      <c r="GSB20" s="44"/>
      <c r="GSC20" s="44"/>
      <c r="GSD20" s="44"/>
      <c r="GSE20" s="44"/>
      <c r="GSF20" s="44"/>
      <c r="GSG20" s="44"/>
      <c r="GSH20" s="44"/>
      <c r="GSI20" s="44"/>
      <c r="GSJ20" s="44"/>
      <c r="GSK20" s="44"/>
      <c r="GSL20" s="44"/>
      <c r="GSM20" s="44"/>
      <c r="GSN20" s="44"/>
      <c r="GSO20" s="44"/>
      <c r="GSP20" s="44"/>
      <c r="GSQ20" s="44"/>
      <c r="GSR20" s="44"/>
      <c r="GSS20" s="44"/>
      <c r="GST20" s="44"/>
      <c r="GSU20" s="44"/>
      <c r="GSV20" s="44"/>
      <c r="GSW20" s="44"/>
      <c r="GSX20" s="44"/>
      <c r="GSY20" s="44"/>
      <c r="GSZ20" s="44"/>
      <c r="GTA20" s="44"/>
      <c r="GTB20" s="44"/>
      <c r="GTC20" s="44"/>
      <c r="GTD20" s="44"/>
      <c r="GTE20" s="44"/>
      <c r="GTF20" s="44"/>
      <c r="GTG20" s="44"/>
      <c r="GTH20" s="44"/>
      <c r="GTI20" s="44"/>
      <c r="GTJ20" s="44"/>
      <c r="GTK20" s="44"/>
      <c r="GTL20" s="44"/>
      <c r="GTM20" s="44"/>
      <c r="GTN20" s="44"/>
      <c r="GTO20" s="44"/>
      <c r="GTP20" s="44"/>
      <c r="GTQ20" s="44"/>
      <c r="GTR20" s="44"/>
      <c r="GTS20" s="44"/>
      <c r="GTT20" s="44"/>
      <c r="GTU20" s="44"/>
      <c r="GTV20" s="44"/>
      <c r="GTW20" s="44"/>
      <c r="GTX20" s="44"/>
      <c r="GTY20" s="44"/>
      <c r="GTZ20" s="44"/>
      <c r="GUA20" s="44"/>
      <c r="GUB20" s="44"/>
      <c r="GUC20" s="44"/>
      <c r="GUD20" s="44"/>
      <c r="GUE20" s="44"/>
      <c r="GUF20" s="44"/>
      <c r="GUG20" s="44"/>
      <c r="GUH20" s="44"/>
      <c r="GUI20" s="44"/>
      <c r="GUJ20" s="44"/>
      <c r="GUK20" s="44"/>
      <c r="GUL20" s="44"/>
      <c r="GUM20" s="44"/>
      <c r="GUN20" s="44"/>
      <c r="GUO20" s="44"/>
      <c r="GUP20" s="44"/>
      <c r="GUQ20" s="44"/>
      <c r="GUR20" s="44"/>
      <c r="GUS20" s="44"/>
      <c r="GUT20" s="44"/>
      <c r="GUU20" s="44"/>
      <c r="GUV20" s="44"/>
      <c r="GUW20" s="44"/>
      <c r="GUX20" s="44"/>
      <c r="GUY20" s="44"/>
      <c r="GUZ20" s="44"/>
      <c r="GVA20" s="44"/>
      <c r="GVB20" s="44"/>
      <c r="GVC20" s="44"/>
      <c r="GVD20" s="44"/>
      <c r="GVE20" s="44"/>
      <c r="GVF20" s="44"/>
      <c r="GVG20" s="44"/>
      <c r="GVH20" s="44"/>
      <c r="GVI20" s="44"/>
      <c r="GVJ20" s="44"/>
      <c r="GVK20" s="44"/>
      <c r="GVL20" s="44"/>
      <c r="GVM20" s="44"/>
      <c r="GVN20" s="44"/>
      <c r="GVO20" s="44"/>
      <c r="GVP20" s="44"/>
      <c r="GVQ20" s="44"/>
      <c r="GVR20" s="44"/>
      <c r="GVS20" s="44"/>
      <c r="GVT20" s="44"/>
      <c r="GVU20" s="44"/>
      <c r="GVV20" s="44"/>
      <c r="GVW20" s="44"/>
      <c r="GVX20" s="44"/>
      <c r="GVY20" s="44"/>
      <c r="GVZ20" s="44"/>
      <c r="GWA20" s="44"/>
      <c r="GWB20" s="44"/>
      <c r="GWC20" s="44"/>
      <c r="GWD20" s="44"/>
      <c r="GWE20" s="44"/>
      <c r="GWF20" s="44"/>
      <c r="GWG20" s="44"/>
      <c r="GWH20" s="44"/>
      <c r="GWI20" s="44"/>
      <c r="GWJ20" s="44"/>
      <c r="GWK20" s="44"/>
      <c r="GWL20" s="44"/>
      <c r="GWM20" s="44"/>
      <c r="GWN20" s="44"/>
      <c r="GWO20" s="44"/>
      <c r="GWP20" s="44"/>
      <c r="GWQ20" s="44"/>
      <c r="GWR20" s="44"/>
      <c r="GWS20" s="44"/>
      <c r="GWT20" s="44"/>
      <c r="GWU20" s="44"/>
      <c r="GWV20" s="44"/>
      <c r="GWW20" s="44"/>
      <c r="GWX20" s="44"/>
      <c r="GWY20" s="44"/>
      <c r="GWZ20" s="44"/>
      <c r="GXA20" s="44"/>
      <c r="GXB20" s="44"/>
      <c r="GXC20" s="44"/>
      <c r="GXD20" s="44"/>
      <c r="GXE20" s="44"/>
      <c r="GXF20" s="44"/>
      <c r="GXG20" s="44"/>
      <c r="GXH20" s="44"/>
      <c r="GXI20" s="44"/>
      <c r="GXJ20" s="44"/>
      <c r="GXK20" s="44"/>
      <c r="GXL20" s="44"/>
      <c r="GXM20" s="44"/>
      <c r="GXN20" s="44"/>
      <c r="GXO20" s="44"/>
      <c r="GXP20" s="44"/>
      <c r="GXQ20" s="44"/>
      <c r="GXR20" s="44"/>
      <c r="GXS20" s="44"/>
      <c r="GXT20" s="44"/>
      <c r="GXU20" s="44"/>
      <c r="GXV20" s="44"/>
      <c r="GXW20" s="44"/>
      <c r="GXX20" s="44"/>
      <c r="GXY20" s="44"/>
      <c r="GXZ20" s="44"/>
      <c r="GYA20" s="44"/>
      <c r="GYB20" s="44"/>
      <c r="GYC20" s="44"/>
      <c r="GYD20" s="44"/>
      <c r="GYE20" s="44"/>
      <c r="GYF20" s="44"/>
      <c r="GYG20" s="44"/>
      <c r="GYH20" s="44"/>
      <c r="GYI20" s="44"/>
      <c r="GYJ20" s="44"/>
      <c r="GYK20" s="44"/>
      <c r="GYL20" s="44"/>
      <c r="GYM20" s="44"/>
      <c r="GYN20" s="44"/>
      <c r="GYO20" s="44"/>
      <c r="GYP20" s="44"/>
      <c r="GYQ20" s="44"/>
      <c r="GYR20" s="44"/>
      <c r="GYS20" s="44"/>
      <c r="GYT20" s="44"/>
      <c r="GYU20" s="44"/>
      <c r="GYV20" s="44"/>
      <c r="GYW20" s="44"/>
      <c r="GYX20" s="44"/>
      <c r="GYY20" s="44"/>
      <c r="GYZ20" s="44"/>
      <c r="GZA20" s="44"/>
      <c r="GZB20" s="44"/>
      <c r="GZC20" s="44"/>
      <c r="GZD20" s="44"/>
      <c r="GZE20" s="44"/>
      <c r="GZF20" s="44"/>
      <c r="GZG20" s="44"/>
      <c r="GZH20" s="44"/>
      <c r="GZI20" s="44"/>
      <c r="GZJ20" s="44"/>
      <c r="GZK20" s="44"/>
      <c r="GZL20" s="44"/>
      <c r="GZM20" s="44"/>
      <c r="GZN20" s="44"/>
      <c r="GZO20" s="44"/>
      <c r="GZP20" s="44"/>
      <c r="GZQ20" s="44"/>
      <c r="GZR20" s="44"/>
      <c r="GZS20" s="44"/>
      <c r="GZT20" s="44"/>
      <c r="GZU20" s="44"/>
      <c r="GZV20" s="44"/>
      <c r="GZW20" s="44"/>
      <c r="GZX20" s="44"/>
      <c r="GZY20" s="44"/>
      <c r="GZZ20" s="44"/>
      <c r="HAA20" s="44"/>
      <c r="HAB20" s="44"/>
      <c r="HAC20" s="44"/>
      <c r="HAD20" s="44"/>
      <c r="HAE20" s="44"/>
      <c r="HAF20" s="44"/>
      <c r="HAG20" s="44"/>
      <c r="HAH20" s="44"/>
      <c r="HAI20" s="44"/>
      <c r="HAJ20" s="44"/>
      <c r="HAK20" s="44"/>
      <c r="HAL20" s="44"/>
      <c r="HAM20" s="44"/>
      <c r="HAN20" s="44"/>
      <c r="HAO20" s="44"/>
      <c r="HAP20" s="44"/>
      <c r="HAQ20" s="44"/>
      <c r="HAR20" s="44"/>
      <c r="HAS20" s="44"/>
      <c r="HAT20" s="44"/>
      <c r="HAU20" s="44"/>
      <c r="HAV20" s="44"/>
      <c r="HAW20" s="44"/>
      <c r="HAX20" s="44"/>
      <c r="HAY20" s="44"/>
      <c r="HAZ20" s="44"/>
      <c r="HBA20" s="44"/>
      <c r="HBB20" s="44"/>
      <c r="HBC20" s="44"/>
      <c r="HBD20" s="44"/>
      <c r="HBE20" s="44"/>
      <c r="HBF20" s="44"/>
      <c r="HBG20" s="44"/>
      <c r="HBH20" s="44"/>
      <c r="HBI20" s="44"/>
      <c r="HBJ20" s="44"/>
      <c r="HBK20" s="44"/>
      <c r="HBL20" s="44"/>
      <c r="HBM20" s="44"/>
      <c r="HBN20" s="44"/>
      <c r="HBO20" s="44"/>
      <c r="HBP20" s="44"/>
      <c r="HBQ20" s="44"/>
      <c r="HBR20" s="44"/>
      <c r="HBS20" s="44"/>
      <c r="HBT20" s="44"/>
      <c r="HBU20" s="44"/>
      <c r="HBV20" s="44"/>
      <c r="HBW20" s="44"/>
      <c r="HBX20" s="44"/>
      <c r="HBY20" s="44"/>
      <c r="HBZ20" s="44"/>
      <c r="HCA20" s="44"/>
      <c r="HCB20" s="44"/>
      <c r="HCC20" s="44"/>
      <c r="HCD20" s="44"/>
      <c r="HCE20" s="44"/>
      <c r="HCF20" s="44"/>
      <c r="HCG20" s="44"/>
      <c r="HCH20" s="44"/>
      <c r="HCI20" s="44"/>
      <c r="HCJ20" s="44"/>
      <c r="HCK20" s="44"/>
      <c r="HCL20" s="44"/>
      <c r="HCM20" s="44"/>
      <c r="HCN20" s="44"/>
      <c r="HCO20" s="44"/>
      <c r="HCP20" s="44"/>
      <c r="HCQ20" s="44"/>
      <c r="HCR20" s="44"/>
      <c r="HCS20" s="44"/>
      <c r="HCT20" s="44"/>
      <c r="HCU20" s="44"/>
      <c r="HCV20" s="44"/>
      <c r="HCW20" s="44"/>
      <c r="HCX20" s="44"/>
      <c r="HCY20" s="44"/>
      <c r="HCZ20" s="44"/>
      <c r="HDA20" s="44"/>
      <c r="HDB20" s="44"/>
      <c r="HDC20" s="44"/>
      <c r="HDD20" s="44"/>
      <c r="HDE20" s="44"/>
      <c r="HDF20" s="44"/>
      <c r="HDG20" s="44"/>
      <c r="HDH20" s="44"/>
      <c r="HDI20" s="44"/>
      <c r="HDJ20" s="44"/>
      <c r="HDK20" s="44"/>
      <c r="HDL20" s="44"/>
      <c r="HDM20" s="44"/>
      <c r="HDN20" s="44"/>
      <c r="HDO20" s="44"/>
      <c r="HDP20" s="44"/>
      <c r="HDQ20" s="44"/>
      <c r="HDR20" s="44"/>
      <c r="HDS20" s="44"/>
      <c r="HDT20" s="44"/>
      <c r="HDU20" s="44"/>
      <c r="HDV20" s="44"/>
      <c r="HDW20" s="44"/>
      <c r="HDX20" s="44"/>
      <c r="HDY20" s="44"/>
      <c r="HDZ20" s="44"/>
      <c r="HEA20" s="44"/>
      <c r="HEB20" s="44"/>
      <c r="HEC20" s="44"/>
      <c r="HED20" s="44"/>
      <c r="HEE20" s="44"/>
      <c r="HEF20" s="44"/>
      <c r="HEG20" s="44"/>
      <c r="HEH20" s="44"/>
      <c r="HEI20" s="44"/>
      <c r="HEJ20" s="44"/>
      <c r="HEK20" s="44"/>
      <c r="HEL20" s="44"/>
      <c r="HEM20" s="44"/>
      <c r="HEN20" s="44"/>
      <c r="HEO20" s="44"/>
      <c r="HEP20" s="44"/>
      <c r="HEQ20" s="44"/>
      <c r="HER20" s="44"/>
      <c r="HES20" s="44"/>
      <c r="HET20" s="44"/>
      <c r="HEU20" s="44"/>
      <c r="HEV20" s="44"/>
      <c r="HEW20" s="44"/>
      <c r="HEX20" s="44"/>
      <c r="HEY20" s="44"/>
      <c r="HEZ20" s="44"/>
      <c r="HFA20" s="44"/>
      <c r="HFB20" s="44"/>
      <c r="HFC20" s="44"/>
      <c r="HFD20" s="44"/>
      <c r="HFE20" s="44"/>
      <c r="HFF20" s="44"/>
      <c r="HFG20" s="44"/>
      <c r="HFH20" s="44"/>
      <c r="HFI20" s="44"/>
      <c r="HFJ20" s="44"/>
      <c r="HFK20" s="44"/>
      <c r="HFL20" s="44"/>
      <c r="HFM20" s="44"/>
      <c r="HFN20" s="44"/>
      <c r="HFO20" s="44"/>
      <c r="HFP20" s="44"/>
      <c r="HFQ20" s="44"/>
      <c r="HFR20" s="44"/>
      <c r="HFS20" s="44"/>
      <c r="HFT20" s="44"/>
      <c r="HFU20" s="44"/>
      <c r="HFV20" s="44"/>
      <c r="HFW20" s="44"/>
      <c r="HFX20" s="44"/>
      <c r="HFY20" s="44"/>
      <c r="HFZ20" s="44"/>
      <c r="HGA20" s="44"/>
      <c r="HGB20" s="44"/>
      <c r="HGC20" s="44"/>
      <c r="HGD20" s="44"/>
      <c r="HGE20" s="44"/>
      <c r="HGF20" s="44"/>
      <c r="HGG20" s="44"/>
      <c r="HGH20" s="44"/>
      <c r="HGI20" s="44"/>
      <c r="HGJ20" s="44"/>
      <c r="HGK20" s="44"/>
      <c r="HGL20" s="44"/>
      <c r="HGM20" s="44"/>
      <c r="HGN20" s="44"/>
      <c r="HGO20" s="44"/>
      <c r="HGP20" s="44"/>
      <c r="HGQ20" s="44"/>
      <c r="HGR20" s="44"/>
      <c r="HGS20" s="44"/>
      <c r="HGT20" s="44"/>
      <c r="HGU20" s="44"/>
      <c r="HGV20" s="44"/>
      <c r="HGW20" s="44"/>
      <c r="HGX20" s="44"/>
      <c r="HGY20" s="44"/>
      <c r="HGZ20" s="44"/>
      <c r="HHA20" s="44"/>
      <c r="HHB20" s="44"/>
      <c r="HHC20" s="44"/>
      <c r="HHD20" s="44"/>
      <c r="HHE20" s="44"/>
      <c r="HHF20" s="44"/>
      <c r="HHG20" s="44"/>
      <c r="HHH20" s="44"/>
      <c r="HHI20" s="44"/>
      <c r="HHJ20" s="44"/>
      <c r="HHK20" s="44"/>
      <c r="HHL20" s="44"/>
      <c r="HHM20" s="44"/>
      <c r="HHN20" s="44"/>
      <c r="HHO20" s="44"/>
      <c r="HHP20" s="44"/>
      <c r="HHQ20" s="44"/>
      <c r="HHR20" s="44"/>
      <c r="HHS20" s="44"/>
      <c r="HHT20" s="44"/>
      <c r="HHU20" s="44"/>
      <c r="HHV20" s="44"/>
      <c r="HHW20" s="44"/>
      <c r="HHX20" s="44"/>
      <c r="HHY20" s="44"/>
      <c r="HHZ20" s="44"/>
      <c r="HIA20" s="44"/>
      <c r="HIB20" s="44"/>
      <c r="HIC20" s="44"/>
      <c r="HID20" s="44"/>
      <c r="HIE20" s="44"/>
      <c r="HIF20" s="44"/>
      <c r="HIG20" s="44"/>
      <c r="HIH20" s="44"/>
      <c r="HII20" s="44"/>
      <c r="HIJ20" s="44"/>
      <c r="HIK20" s="44"/>
      <c r="HIL20" s="44"/>
      <c r="HIM20" s="44"/>
      <c r="HIN20" s="44"/>
      <c r="HIO20" s="44"/>
      <c r="HIP20" s="44"/>
      <c r="HIQ20" s="44"/>
      <c r="HIR20" s="44"/>
      <c r="HIS20" s="44"/>
      <c r="HIT20" s="44"/>
      <c r="HIU20" s="44"/>
      <c r="HIV20" s="44"/>
      <c r="HIW20" s="44"/>
      <c r="HIX20" s="44"/>
      <c r="HIY20" s="44"/>
      <c r="HIZ20" s="44"/>
      <c r="HJA20" s="44"/>
      <c r="HJB20" s="44"/>
      <c r="HJC20" s="44"/>
      <c r="HJD20" s="44"/>
      <c r="HJE20" s="44"/>
      <c r="HJF20" s="44"/>
      <c r="HJG20" s="44"/>
      <c r="HJH20" s="44"/>
      <c r="HJI20" s="44"/>
      <c r="HJJ20" s="44"/>
      <c r="HJK20" s="44"/>
      <c r="HJL20" s="44"/>
      <c r="HJM20" s="44"/>
      <c r="HJN20" s="44"/>
      <c r="HJO20" s="44"/>
      <c r="HJP20" s="44"/>
      <c r="HJQ20" s="44"/>
      <c r="HJR20" s="44"/>
      <c r="HJS20" s="44"/>
      <c r="HJT20" s="44"/>
      <c r="HJU20" s="44"/>
      <c r="HJV20" s="44"/>
      <c r="HJW20" s="44"/>
      <c r="HJX20" s="44"/>
      <c r="HJY20" s="44"/>
      <c r="HJZ20" s="44"/>
      <c r="HKA20" s="44"/>
      <c r="HKB20" s="44"/>
      <c r="HKC20" s="44"/>
      <c r="HKD20" s="44"/>
      <c r="HKE20" s="44"/>
      <c r="HKF20" s="44"/>
      <c r="HKG20" s="44"/>
      <c r="HKH20" s="44"/>
      <c r="HKI20" s="44"/>
      <c r="HKJ20" s="44"/>
      <c r="HKK20" s="44"/>
      <c r="HKL20" s="44"/>
      <c r="HKM20" s="44"/>
      <c r="HKN20" s="44"/>
      <c r="HKO20" s="44"/>
      <c r="HKP20" s="44"/>
      <c r="HKQ20" s="44"/>
      <c r="HKR20" s="44"/>
      <c r="HKS20" s="44"/>
      <c r="HKT20" s="44"/>
      <c r="HKU20" s="44"/>
      <c r="HKV20" s="44"/>
      <c r="HKW20" s="44"/>
      <c r="HKX20" s="44"/>
      <c r="HKY20" s="44"/>
      <c r="HKZ20" s="44"/>
      <c r="HLA20" s="44"/>
      <c r="HLB20" s="44"/>
      <c r="HLC20" s="44"/>
      <c r="HLD20" s="44"/>
      <c r="HLE20" s="44"/>
      <c r="HLF20" s="44"/>
      <c r="HLG20" s="44"/>
      <c r="HLH20" s="44"/>
      <c r="HLI20" s="44"/>
      <c r="HLJ20" s="44"/>
      <c r="HLK20" s="44"/>
      <c r="HLL20" s="44"/>
      <c r="HLM20" s="44"/>
      <c r="HLN20" s="44"/>
      <c r="HLO20" s="44"/>
      <c r="HLP20" s="44"/>
      <c r="HLQ20" s="44"/>
      <c r="HLR20" s="44"/>
      <c r="HLS20" s="44"/>
      <c r="HLT20" s="44"/>
      <c r="HLU20" s="44"/>
      <c r="HLV20" s="44"/>
      <c r="HLW20" s="44"/>
      <c r="HLX20" s="44"/>
      <c r="HLY20" s="44"/>
      <c r="HLZ20" s="44"/>
      <c r="HMA20" s="44"/>
      <c r="HMB20" s="44"/>
      <c r="HMC20" s="44"/>
      <c r="HMD20" s="44"/>
      <c r="HME20" s="44"/>
      <c r="HMF20" s="44"/>
      <c r="HMG20" s="44"/>
      <c r="HMH20" s="44"/>
      <c r="HMI20" s="44"/>
      <c r="HMJ20" s="44"/>
      <c r="HMK20" s="44"/>
      <c r="HML20" s="44"/>
      <c r="HMM20" s="44"/>
      <c r="HMN20" s="44"/>
      <c r="HMO20" s="44"/>
      <c r="HMP20" s="44"/>
      <c r="HMQ20" s="44"/>
      <c r="HMR20" s="44"/>
      <c r="HMS20" s="44"/>
      <c r="HMT20" s="44"/>
      <c r="HMU20" s="44"/>
      <c r="HMV20" s="44"/>
      <c r="HMW20" s="44"/>
      <c r="HMX20" s="44"/>
      <c r="HMY20" s="44"/>
      <c r="HMZ20" s="44"/>
      <c r="HNA20" s="44"/>
      <c r="HNB20" s="44"/>
      <c r="HNC20" s="44"/>
      <c r="HND20" s="44"/>
      <c r="HNE20" s="44"/>
      <c r="HNF20" s="44"/>
      <c r="HNG20" s="44"/>
      <c r="HNH20" s="44"/>
      <c r="HNI20" s="44"/>
      <c r="HNJ20" s="44"/>
      <c r="HNK20" s="44"/>
      <c r="HNL20" s="44"/>
      <c r="HNM20" s="44"/>
      <c r="HNN20" s="44"/>
      <c r="HNO20" s="44"/>
      <c r="HNP20" s="44"/>
      <c r="HNQ20" s="44"/>
      <c r="HNR20" s="44"/>
      <c r="HNS20" s="44"/>
      <c r="HNT20" s="44"/>
      <c r="HNU20" s="44"/>
      <c r="HNV20" s="44"/>
      <c r="HNW20" s="44"/>
      <c r="HNX20" s="44"/>
      <c r="HNY20" s="44"/>
      <c r="HNZ20" s="44"/>
      <c r="HOA20" s="44"/>
      <c r="HOB20" s="44"/>
      <c r="HOC20" s="44"/>
      <c r="HOD20" s="44"/>
      <c r="HOE20" s="44"/>
      <c r="HOF20" s="44"/>
      <c r="HOG20" s="44"/>
      <c r="HOH20" s="44"/>
      <c r="HOI20" s="44"/>
      <c r="HOJ20" s="44"/>
      <c r="HOK20" s="44"/>
      <c r="HOL20" s="44"/>
      <c r="HOM20" s="44"/>
      <c r="HON20" s="44"/>
      <c r="HOO20" s="44"/>
      <c r="HOP20" s="44"/>
      <c r="HOQ20" s="44"/>
      <c r="HOR20" s="44"/>
      <c r="HOS20" s="44"/>
      <c r="HOT20" s="44"/>
      <c r="HOU20" s="44"/>
      <c r="HOV20" s="44"/>
      <c r="HOW20" s="44"/>
      <c r="HOX20" s="44"/>
      <c r="HOY20" s="44"/>
      <c r="HOZ20" s="44"/>
      <c r="HPA20" s="44"/>
      <c r="HPB20" s="44"/>
      <c r="HPC20" s="44"/>
      <c r="HPD20" s="44"/>
      <c r="HPE20" s="44"/>
      <c r="HPF20" s="44"/>
      <c r="HPG20" s="44"/>
      <c r="HPH20" s="44"/>
      <c r="HPI20" s="44"/>
      <c r="HPJ20" s="44"/>
      <c r="HPK20" s="44"/>
      <c r="HPL20" s="44"/>
      <c r="HPM20" s="44"/>
      <c r="HPN20" s="44"/>
      <c r="HPO20" s="44"/>
      <c r="HPP20" s="44"/>
      <c r="HPQ20" s="44"/>
      <c r="HPR20" s="44"/>
      <c r="HPS20" s="44"/>
      <c r="HPT20" s="44"/>
      <c r="HPU20" s="44"/>
      <c r="HPV20" s="44"/>
      <c r="HPW20" s="44"/>
      <c r="HPX20" s="44"/>
      <c r="HPY20" s="44"/>
      <c r="HPZ20" s="44"/>
      <c r="HQA20" s="44"/>
      <c r="HQB20" s="44"/>
      <c r="HQC20" s="44"/>
      <c r="HQD20" s="44"/>
      <c r="HQE20" s="44"/>
      <c r="HQF20" s="44"/>
      <c r="HQG20" s="44"/>
      <c r="HQH20" s="44"/>
      <c r="HQI20" s="44"/>
      <c r="HQJ20" s="44"/>
      <c r="HQK20" s="44"/>
      <c r="HQL20" s="44"/>
      <c r="HQM20" s="44"/>
      <c r="HQN20" s="44"/>
      <c r="HQO20" s="44"/>
      <c r="HQP20" s="44"/>
      <c r="HQQ20" s="44"/>
      <c r="HQR20" s="44"/>
      <c r="HQS20" s="44"/>
      <c r="HQT20" s="44"/>
      <c r="HQU20" s="44"/>
      <c r="HQV20" s="44"/>
      <c r="HQW20" s="44"/>
      <c r="HQX20" s="44"/>
      <c r="HQY20" s="44"/>
      <c r="HQZ20" s="44"/>
      <c r="HRA20" s="44"/>
      <c r="HRB20" s="44"/>
      <c r="HRC20" s="44"/>
      <c r="HRD20" s="44"/>
      <c r="HRE20" s="44"/>
      <c r="HRF20" s="44"/>
      <c r="HRG20" s="44"/>
      <c r="HRH20" s="44"/>
      <c r="HRI20" s="44"/>
      <c r="HRJ20" s="44"/>
      <c r="HRK20" s="44"/>
      <c r="HRL20" s="44"/>
      <c r="HRM20" s="44"/>
      <c r="HRN20" s="44"/>
      <c r="HRO20" s="44"/>
      <c r="HRP20" s="44"/>
      <c r="HRQ20" s="44"/>
      <c r="HRR20" s="44"/>
      <c r="HRS20" s="44"/>
      <c r="HRT20" s="44"/>
      <c r="HRU20" s="44"/>
      <c r="HRV20" s="44"/>
      <c r="HRW20" s="44"/>
      <c r="HRX20" s="44"/>
      <c r="HRY20" s="44"/>
      <c r="HRZ20" s="44"/>
      <c r="HSA20" s="44"/>
      <c r="HSB20" s="44"/>
      <c r="HSC20" s="44"/>
      <c r="HSD20" s="44"/>
      <c r="HSE20" s="44"/>
      <c r="HSF20" s="44"/>
      <c r="HSG20" s="44"/>
      <c r="HSH20" s="44"/>
      <c r="HSI20" s="44"/>
      <c r="HSJ20" s="44"/>
      <c r="HSK20" s="44"/>
      <c r="HSL20" s="44"/>
      <c r="HSM20" s="44"/>
      <c r="HSN20" s="44"/>
      <c r="HSO20" s="44"/>
      <c r="HSP20" s="44"/>
      <c r="HSQ20" s="44"/>
      <c r="HSR20" s="44"/>
      <c r="HSS20" s="44"/>
      <c r="HST20" s="44"/>
      <c r="HSU20" s="44"/>
      <c r="HSV20" s="44"/>
      <c r="HSW20" s="44"/>
      <c r="HSX20" s="44"/>
      <c r="HSY20" s="44"/>
      <c r="HSZ20" s="44"/>
      <c r="HTA20" s="44"/>
      <c r="HTB20" s="44"/>
      <c r="HTC20" s="44"/>
      <c r="HTD20" s="44"/>
      <c r="HTE20" s="44"/>
      <c r="HTF20" s="44"/>
      <c r="HTG20" s="44"/>
      <c r="HTH20" s="44"/>
      <c r="HTI20" s="44"/>
      <c r="HTJ20" s="44"/>
      <c r="HTK20" s="44"/>
      <c r="HTL20" s="44"/>
      <c r="HTM20" s="44"/>
      <c r="HTN20" s="44"/>
      <c r="HTO20" s="44"/>
      <c r="HTP20" s="44"/>
      <c r="HTQ20" s="44"/>
      <c r="HTR20" s="44"/>
      <c r="HTS20" s="44"/>
      <c r="HTT20" s="44"/>
      <c r="HTU20" s="44"/>
      <c r="HTV20" s="44"/>
      <c r="HTW20" s="44"/>
      <c r="HTX20" s="44"/>
      <c r="HTY20" s="44"/>
      <c r="HTZ20" s="44"/>
      <c r="HUA20" s="44"/>
      <c r="HUB20" s="44"/>
      <c r="HUC20" s="44"/>
      <c r="HUD20" s="44"/>
      <c r="HUE20" s="44"/>
      <c r="HUF20" s="44"/>
      <c r="HUG20" s="44"/>
      <c r="HUH20" s="44"/>
      <c r="HUI20" s="44"/>
      <c r="HUJ20" s="44"/>
      <c r="HUK20" s="44"/>
      <c r="HUL20" s="44"/>
      <c r="HUM20" s="44"/>
      <c r="HUN20" s="44"/>
      <c r="HUO20" s="44"/>
      <c r="HUP20" s="44"/>
      <c r="HUQ20" s="44"/>
      <c r="HUR20" s="44"/>
      <c r="HUS20" s="44"/>
      <c r="HUT20" s="44"/>
      <c r="HUU20" s="44"/>
      <c r="HUV20" s="44"/>
      <c r="HUW20" s="44"/>
      <c r="HUX20" s="44"/>
      <c r="HUY20" s="44"/>
      <c r="HUZ20" s="44"/>
      <c r="HVA20" s="44"/>
      <c r="HVB20" s="44"/>
      <c r="HVC20" s="44"/>
      <c r="HVD20" s="44"/>
      <c r="HVE20" s="44"/>
      <c r="HVF20" s="44"/>
      <c r="HVG20" s="44"/>
      <c r="HVH20" s="44"/>
      <c r="HVI20" s="44"/>
      <c r="HVJ20" s="44"/>
      <c r="HVK20" s="44"/>
      <c r="HVL20" s="44"/>
      <c r="HVM20" s="44"/>
      <c r="HVN20" s="44"/>
      <c r="HVO20" s="44"/>
      <c r="HVP20" s="44"/>
      <c r="HVQ20" s="44"/>
      <c r="HVR20" s="44"/>
      <c r="HVS20" s="44"/>
      <c r="HVT20" s="44"/>
      <c r="HVU20" s="44"/>
      <c r="HVV20" s="44"/>
      <c r="HVW20" s="44"/>
      <c r="HVX20" s="44"/>
      <c r="HVY20" s="44"/>
      <c r="HVZ20" s="44"/>
      <c r="HWA20" s="44"/>
      <c r="HWB20" s="44"/>
      <c r="HWC20" s="44"/>
      <c r="HWD20" s="44"/>
      <c r="HWE20" s="44"/>
      <c r="HWF20" s="44"/>
      <c r="HWG20" s="44"/>
      <c r="HWH20" s="44"/>
      <c r="HWI20" s="44"/>
      <c r="HWJ20" s="44"/>
      <c r="HWK20" s="44"/>
      <c r="HWL20" s="44"/>
      <c r="HWM20" s="44"/>
      <c r="HWN20" s="44"/>
      <c r="HWO20" s="44"/>
      <c r="HWP20" s="44"/>
      <c r="HWQ20" s="44"/>
      <c r="HWR20" s="44"/>
      <c r="HWS20" s="44"/>
      <c r="HWT20" s="44"/>
      <c r="HWU20" s="44"/>
      <c r="HWV20" s="44"/>
      <c r="HWW20" s="44"/>
      <c r="HWX20" s="44"/>
      <c r="HWY20" s="44"/>
      <c r="HWZ20" s="44"/>
      <c r="HXA20" s="44"/>
      <c r="HXB20" s="44"/>
      <c r="HXC20" s="44"/>
      <c r="HXD20" s="44"/>
      <c r="HXE20" s="44"/>
      <c r="HXF20" s="44"/>
      <c r="HXG20" s="44"/>
      <c r="HXH20" s="44"/>
      <c r="HXI20" s="44"/>
      <c r="HXJ20" s="44"/>
      <c r="HXK20" s="44"/>
      <c r="HXL20" s="44"/>
      <c r="HXM20" s="44"/>
      <c r="HXN20" s="44"/>
      <c r="HXO20" s="44"/>
      <c r="HXP20" s="44"/>
      <c r="HXQ20" s="44"/>
      <c r="HXR20" s="44"/>
      <c r="HXS20" s="44"/>
      <c r="HXT20" s="44"/>
      <c r="HXU20" s="44"/>
      <c r="HXV20" s="44"/>
      <c r="HXW20" s="44"/>
      <c r="HXX20" s="44"/>
      <c r="HXY20" s="44"/>
      <c r="HXZ20" s="44"/>
      <c r="HYA20" s="44"/>
      <c r="HYB20" s="44"/>
      <c r="HYC20" s="44"/>
      <c r="HYD20" s="44"/>
      <c r="HYE20" s="44"/>
      <c r="HYF20" s="44"/>
      <c r="HYG20" s="44"/>
      <c r="HYH20" s="44"/>
      <c r="HYI20" s="44"/>
      <c r="HYJ20" s="44"/>
      <c r="HYK20" s="44"/>
      <c r="HYL20" s="44"/>
      <c r="HYM20" s="44"/>
      <c r="HYN20" s="44"/>
      <c r="HYO20" s="44"/>
      <c r="HYP20" s="44"/>
      <c r="HYQ20" s="44"/>
      <c r="HYR20" s="44"/>
      <c r="HYS20" s="44"/>
      <c r="HYT20" s="44"/>
      <c r="HYU20" s="44"/>
      <c r="HYV20" s="44"/>
      <c r="HYW20" s="44"/>
      <c r="HYX20" s="44"/>
      <c r="HYY20" s="44"/>
      <c r="HYZ20" s="44"/>
      <c r="HZA20" s="44"/>
      <c r="HZB20" s="44"/>
      <c r="HZC20" s="44"/>
      <c r="HZD20" s="44"/>
      <c r="HZE20" s="44"/>
      <c r="HZF20" s="44"/>
      <c r="HZG20" s="44"/>
      <c r="HZH20" s="44"/>
      <c r="HZI20" s="44"/>
      <c r="HZJ20" s="44"/>
      <c r="HZK20" s="44"/>
      <c r="HZL20" s="44"/>
      <c r="HZM20" s="44"/>
      <c r="HZN20" s="44"/>
      <c r="HZO20" s="44"/>
      <c r="HZP20" s="44"/>
      <c r="HZQ20" s="44"/>
      <c r="HZR20" s="44"/>
      <c r="HZS20" s="44"/>
      <c r="HZT20" s="44"/>
      <c r="HZU20" s="44"/>
      <c r="HZV20" s="44"/>
      <c r="HZW20" s="44"/>
      <c r="HZX20" s="44"/>
      <c r="HZY20" s="44"/>
      <c r="HZZ20" s="44"/>
      <c r="IAA20" s="44"/>
      <c r="IAB20" s="44"/>
      <c r="IAC20" s="44"/>
      <c r="IAD20" s="44"/>
      <c r="IAE20" s="44"/>
      <c r="IAF20" s="44"/>
      <c r="IAG20" s="44"/>
      <c r="IAH20" s="44"/>
      <c r="IAI20" s="44"/>
      <c r="IAJ20" s="44"/>
      <c r="IAK20" s="44"/>
      <c r="IAL20" s="44"/>
      <c r="IAM20" s="44"/>
      <c r="IAN20" s="44"/>
      <c r="IAO20" s="44"/>
      <c r="IAP20" s="44"/>
      <c r="IAQ20" s="44"/>
      <c r="IAR20" s="44"/>
      <c r="IAS20" s="44"/>
      <c r="IAT20" s="44"/>
      <c r="IAU20" s="44"/>
      <c r="IAV20" s="44"/>
      <c r="IAW20" s="44"/>
      <c r="IAX20" s="44"/>
      <c r="IAY20" s="44"/>
      <c r="IAZ20" s="44"/>
      <c r="IBA20" s="44"/>
      <c r="IBB20" s="44"/>
      <c r="IBC20" s="44"/>
      <c r="IBD20" s="44"/>
      <c r="IBE20" s="44"/>
      <c r="IBF20" s="44"/>
      <c r="IBG20" s="44"/>
      <c r="IBH20" s="44"/>
      <c r="IBI20" s="44"/>
      <c r="IBJ20" s="44"/>
      <c r="IBK20" s="44"/>
      <c r="IBL20" s="44"/>
      <c r="IBM20" s="44"/>
      <c r="IBN20" s="44"/>
      <c r="IBO20" s="44"/>
      <c r="IBP20" s="44"/>
      <c r="IBQ20" s="44"/>
      <c r="IBR20" s="44"/>
      <c r="IBS20" s="44"/>
      <c r="IBT20" s="44"/>
      <c r="IBU20" s="44"/>
      <c r="IBV20" s="44"/>
      <c r="IBW20" s="44"/>
      <c r="IBX20" s="44"/>
      <c r="IBY20" s="44"/>
      <c r="IBZ20" s="44"/>
      <c r="ICA20" s="44"/>
      <c r="ICB20" s="44"/>
      <c r="ICC20" s="44"/>
      <c r="ICD20" s="44"/>
      <c r="ICE20" s="44"/>
      <c r="ICF20" s="44"/>
      <c r="ICG20" s="44"/>
      <c r="ICH20" s="44"/>
      <c r="ICI20" s="44"/>
      <c r="ICJ20" s="44"/>
      <c r="ICK20" s="44"/>
      <c r="ICL20" s="44"/>
      <c r="ICM20" s="44"/>
      <c r="ICN20" s="44"/>
      <c r="ICO20" s="44"/>
      <c r="ICP20" s="44"/>
      <c r="ICQ20" s="44"/>
      <c r="ICR20" s="44"/>
      <c r="ICS20" s="44"/>
      <c r="ICT20" s="44"/>
      <c r="ICU20" s="44"/>
      <c r="ICV20" s="44"/>
      <c r="ICW20" s="44"/>
      <c r="ICX20" s="44"/>
      <c r="ICY20" s="44"/>
      <c r="ICZ20" s="44"/>
      <c r="IDA20" s="44"/>
      <c r="IDB20" s="44"/>
      <c r="IDC20" s="44"/>
      <c r="IDD20" s="44"/>
      <c r="IDE20" s="44"/>
      <c r="IDF20" s="44"/>
      <c r="IDG20" s="44"/>
      <c r="IDH20" s="44"/>
      <c r="IDI20" s="44"/>
      <c r="IDJ20" s="44"/>
      <c r="IDK20" s="44"/>
      <c r="IDL20" s="44"/>
      <c r="IDM20" s="44"/>
      <c r="IDN20" s="44"/>
      <c r="IDO20" s="44"/>
      <c r="IDP20" s="44"/>
      <c r="IDQ20" s="44"/>
      <c r="IDR20" s="44"/>
      <c r="IDS20" s="44"/>
      <c r="IDT20" s="44"/>
      <c r="IDU20" s="44"/>
      <c r="IDV20" s="44"/>
      <c r="IDW20" s="44"/>
      <c r="IDX20" s="44"/>
      <c r="IDY20" s="44"/>
      <c r="IDZ20" s="44"/>
      <c r="IEA20" s="44"/>
      <c r="IEB20" s="44"/>
      <c r="IEC20" s="44"/>
      <c r="IED20" s="44"/>
      <c r="IEE20" s="44"/>
      <c r="IEF20" s="44"/>
      <c r="IEG20" s="44"/>
      <c r="IEH20" s="44"/>
      <c r="IEI20" s="44"/>
      <c r="IEJ20" s="44"/>
      <c r="IEK20" s="44"/>
      <c r="IEL20" s="44"/>
      <c r="IEM20" s="44"/>
      <c r="IEN20" s="44"/>
      <c r="IEO20" s="44"/>
      <c r="IEP20" s="44"/>
      <c r="IEQ20" s="44"/>
      <c r="IER20" s="44"/>
      <c r="IES20" s="44"/>
      <c r="IET20" s="44"/>
      <c r="IEU20" s="44"/>
      <c r="IEV20" s="44"/>
      <c r="IEW20" s="44"/>
      <c r="IEX20" s="44"/>
      <c r="IEY20" s="44"/>
      <c r="IEZ20" s="44"/>
      <c r="IFA20" s="44"/>
      <c r="IFB20" s="44"/>
      <c r="IFC20" s="44"/>
      <c r="IFD20" s="44"/>
      <c r="IFE20" s="44"/>
      <c r="IFF20" s="44"/>
      <c r="IFG20" s="44"/>
      <c r="IFH20" s="44"/>
      <c r="IFI20" s="44"/>
      <c r="IFJ20" s="44"/>
      <c r="IFK20" s="44"/>
      <c r="IFL20" s="44"/>
      <c r="IFM20" s="44"/>
      <c r="IFN20" s="44"/>
      <c r="IFO20" s="44"/>
      <c r="IFP20" s="44"/>
      <c r="IFQ20" s="44"/>
      <c r="IFR20" s="44"/>
      <c r="IFS20" s="44"/>
      <c r="IFT20" s="44"/>
      <c r="IFU20" s="44"/>
      <c r="IFV20" s="44"/>
      <c r="IFW20" s="44"/>
      <c r="IFX20" s="44"/>
      <c r="IFY20" s="44"/>
      <c r="IFZ20" s="44"/>
      <c r="IGA20" s="44"/>
      <c r="IGB20" s="44"/>
      <c r="IGC20" s="44"/>
      <c r="IGD20" s="44"/>
      <c r="IGE20" s="44"/>
      <c r="IGF20" s="44"/>
      <c r="IGG20" s="44"/>
      <c r="IGH20" s="44"/>
      <c r="IGI20" s="44"/>
      <c r="IGJ20" s="44"/>
      <c r="IGK20" s="44"/>
      <c r="IGL20" s="44"/>
      <c r="IGM20" s="44"/>
      <c r="IGN20" s="44"/>
      <c r="IGO20" s="44"/>
      <c r="IGP20" s="44"/>
      <c r="IGQ20" s="44"/>
      <c r="IGR20" s="44"/>
      <c r="IGS20" s="44"/>
      <c r="IGT20" s="44"/>
      <c r="IGU20" s="44"/>
      <c r="IGV20" s="44"/>
      <c r="IGW20" s="44"/>
      <c r="IGX20" s="44"/>
      <c r="IGY20" s="44"/>
      <c r="IGZ20" s="44"/>
      <c r="IHA20" s="44"/>
      <c r="IHB20" s="44"/>
      <c r="IHC20" s="44"/>
      <c r="IHD20" s="44"/>
      <c r="IHE20" s="44"/>
      <c r="IHF20" s="44"/>
      <c r="IHG20" s="44"/>
      <c r="IHH20" s="44"/>
      <c r="IHI20" s="44"/>
      <c r="IHJ20" s="44"/>
      <c r="IHK20" s="44"/>
      <c r="IHL20" s="44"/>
      <c r="IHM20" s="44"/>
      <c r="IHN20" s="44"/>
      <c r="IHO20" s="44"/>
      <c r="IHP20" s="44"/>
      <c r="IHQ20" s="44"/>
      <c r="IHR20" s="44"/>
      <c r="IHS20" s="44"/>
      <c r="IHT20" s="44"/>
      <c r="IHU20" s="44"/>
      <c r="IHV20" s="44"/>
      <c r="IHW20" s="44"/>
      <c r="IHX20" s="44"/>
      <c r="IHY20" s="44"/>
      <c r="IHZ20" s="44"/>
      <c r="IIA20" s="44"/>
      <c r="IIB20" s="44"/>
      <c r="IIC20" s="44"/>
      <c r="IID20" s="44"/>
      <c r="IIE20" s="44"/>
      <c r="IIF20" s="44"/>
      <c r="IIG20" s="44"/>
      <c r="IIH20" s="44"/>
      <c r="III20" s="44"/>
      <c r="IIJ20" s="44"/>
      <c r="IIK20" s="44"/>
      <c r="IIL20" s="44"/>
      <c r="IIM20" s="44"/>
      <c r="IIN20" s="44"/>
      <c r="IIO20" s="44"/>
      <c r="IIP20" s="44"/>
      <c r="IIQ20" s="44"/>
      <c r="IIR20" s="44"/>
      <c r="IIS20" s="44"/>
      <c r="IIT20" s="44"/>
      <c r="IIU20" s="44"/>
      <c r="IIV20" s="44"/>
      <c r="IIW20" s="44"/>
      <c r="IIX20" s="44"/>
      <c r="IIY20" s="44"/>
      <c r="IIZ20" s="44"/>
      <c r="IJA20" s="44"/>
      <c r="IJB20" s="44"/>
      <c r="IJC20" s="44"/>
      <c r="IJD20" s="44"/>
      <c r="IJE20" s="44"/>
      <c r="IJF20" s="44"/>
      <c r="IJG20" s="44"/>
      <c r="IJH20" s="44"/>
      <c r="IJI20" s="44"/>
      <c r="IJJ20" s="44"/>
      <c r="IJK20" s="44"/>
      <c r="IJL20" s="44"/>
      <c r="IJM20" s="44"/>
      <c r="IJN20" s="44"/>
      <c r="IJO20" s="44"/>
      <c r="IJP20" s="44"/>
      <c r="IJQ20" s="44"/>
      <c r="IJR20" s="44"/>
      <c r="IJS20" s="44"/>
      <c r="IJT20" s="44"/>
      <c r="IJU20" s="44"/>
      <c r="IJV20" s="44"/>
      <c r="IJW20" s="44"/>
      <c r="IJX20" s="44"/>
      <c r="IJY20" s="44"/>
      <c r="IJZ20" s="44"/>
      <c r="IKA20" s="44"/>
      <c r="IKB20" s="44"/>
      <c r="IKC20" s="44"/>
      <c r="IKD20" s="44"/>
      <c r="IKE20" s="44"/>
      <c r="IKF20" s="44"/>
      <c r="IKG20" s="44"/>
      <c r="IKH20" s="44"/>
      <c r="IKI20" s="44"/>
      <c r="IKJ20" s="44"/>
      <c r="IKK20" s="44"/>
      <c r="IKL20" s="44"/>
      <c r="IKM20" s="44"/>
      <c r="IKN20" s="44"/>
      <c r="IKO20" s="44"/>
      <c r="IKP20" s="44"/>
      <c r="IKQ20" s="44"/>
      <c r="IKR20" s="44"/>
      <c r="IKS20" s="44"/>
      <c r="IKT20" s="44"/>
      <c r="IKU20" s="44"/>
      <c r="IKV20" s="44"/>
      <c r="IKW20" s="44"/>
      <c r="IKX20" s="44"/>
      <c r="IKY20" s="44"/>
      <c r="IKZ20" s="44"/>
      <c r="ILA20" s="44"/>
      <c r="ILB20" s="44"/>
      <c r="ILC20" s="44"/>
      <c r="ILD20" s="44"/>
      <c r="ILE20" s="44"/>
      <c r="ILF20" s="44"/>
      <c r="ILG20" s="44"/>
      <c r="ILH20" s="44"/>
      <c r="ILI20" s="44"/>
      <c r="ILJ20" s="44"/>
      <c r="ILK20" s="44"/>
      <c r="ILL20" s="44"/>
      <c r="ILM20" s="44"/>
      <c r="ILN20" s="44"/>
      <c r="ILO20" s="44"/>
      <c r="ILP20" s="44"/>
      <c r="ILQ20" s="44"/>
      <c r="ILR20" s="44"/>
      <c r="ILS20" s="44"/>
      <c r="ILT20" s="44"/>
      <c r="ILU20" s="44"/>
      <c r="ILV20" s="44"/>
      <c r="ILW20" s="44"/>
      <c r="ILX20" s="44"/>
      <c r="ILY20" s="44"/>
      <c r="ILZ20" s="44"/>
      <c r="IMA20" s="44"/>
      <c r="IMB20" s="44"/>
      <c r="IMC20" s="44"/>
      <c r="IMD20" s="44"/>
      <c r="IME20" s="44"/>
      <c r="IMF20" s="44"/>
      <c r="IMG20" s="44"/>
      <c r="IMH20" s="44"/>
      <c r="IMI20" s="44"/>
      <c r="IMJ20" s="44"/>
      <c r="IMK20" s="44"/>
      <c r="IML20" s="44"/>
      <c r="IMM20" s="44"/>
      <c r="IMN20" s="44"/>
      <c r="IMO20" s="44"/>
      <c r="IMP20" s="44"/>
      <c r="IMQ20" s="44"/>
      <c r="IMR20" s="44"/>
      <c r="IMS20" s="44"/>
      <c r="IMT20" s="44"/>
      <c r="IMU20" s="44"/>
      <c r="IMV20" s="44"/>
      <c r="IMW20" s="44"/>
      <c r="IMX20" s="44"/>
      <c r="IMY20" s="44"/>
      <c r="IMZ20" s="44"/>
      <c r="INA20" s="44"/>
      <c r="INB20" s="44"/>
      <c r="INC20" s="44"/>
      <c r="IND20" s="44"/>
      <c r="INE20" s="44"/>
      <c r="INF20" s="44"/>
      <c r="ING20" s="44"/>
      <c r="INH20" s="44"/>
      <c r="INI20" s="44"/>
      <c r="INJ20" s="44"/>
      <c r="INK20" s="44"/>
      <c r="INL20" s="44"/>
      <c r="INM20" s="44"/>
      <c r="INN20" s="44"/>
      <c r="INO20" s="44"/>
      <c r="INP20" s="44"/>
      <c r="INQ20" s="44"/>
      <c r="INR20" s="44"/>
      <c r="INS20" s="44"/>
      <c r="INT20" s="44"/>
      <c r="INU20" s="44"/>
      <c r="INV20" s="44"/>
      <c r="INW20" s="44"/>
      <c r="INX20" s="44"/>
      <c r="INY20" s="44"/>
      <c r="INZ20" s="44"/>
      <c r="IOA20" s="44"/>
      <c r="IOB20" s="44"/>
      <c r="IOC20" s="44"/>
      <c r="IOD20" s="44"/>
      <c r="IOE20" s="44"/>
      <c r="IOF20" s="44"/>
      <c r="IOG20" s="44"/>
      <c r="IOH20" s="44"/>
      <c r="IOI20" s="44"/>
      <c r="IOJ20" s="44"/>
      <c r="IOK20" s="44"/>
      <c r="IOL20" s="44"/>
      <c r="IOM20" s="44"/>
      <c r="ION20" s="44"/>
      <c r="IOO20" s="44"/>
      <c r="IOP20" s="44"/>
      <c r="IOQ20" s="44"/>
      <c r="IOR20" s="44"/>
      <c r="IOS20" s="44"/>
      <c r="IOT20" s="44"/>
      <c r="IOU20" s="44"/>
      <c r="IOV20" s="44"/>
      <c r="IOW20" s="44"/>
      <c r="IOX20" s="44"/>
      <c r="IOY20" s="44"/>
      <c r="IOZ20" s="44"/>
      <c r="IPA20" s="44"/>
      <c r="IPB20" s="44"/>
      <c r="IPC20" s="44"/>
      <c r="IPD20" s="44"/>
      <c r="IPE20" s="44"/>
      <c r="IPF20" s="44"/>
      <c r="IPG20" s="44"/>
      <c r="IPH20" s="44"/>
      <c r="IPI20" s="44"/>
      <c r="IPJ20" s="44"/>
      <c r="IPK20" s="44"/>
      <c r="IPL20" s="44"/>
      <c r="IPM20" s="44"/>
      <c r="IPN20" s="44"/>
      <c r="IPO20" s="44"/>
      <c r="IPP20" s="44"/>
      <c r="IPQ20" s="44"/>
      <c r="IPR20" s="44"/>
      <c r="IPS20" s="44"/>
      <c r="IPT20" s="44"/>
      <c r="IPU20" s="44"/>
      <c r="IPV20" s="44"/>
      <c r="IPW20" s="44"/>
      <c r="IPX20" s="44"/>
      <c r="IPY20" s="44"/>
      <c r="IPZ20" s="44"/>
      <c r="IQA20" s="44"/>
      <c r="IQB20" s="44"/>
      <c r="IQC20" s="44"/>
      <c r="IQD20" s="44"/>
      <c r="IQE20" s="44"/>
      <c r="IQF20" s="44"/>
      <c r="IQG20" s="44"/>
      <c r="IQH20" s="44"/>
      <c r="IQI20" s="44"/>
      <c r="IQJ20" s="44"/>
      <c r="IQK20" s="44"/>
      <c r="IQL20" s="44"/>
      <c r="IQM20" s="44"/>
      <c r="IQN20" s="44"/>
      <c r="IQO20" s="44"/>
      <c r="IQP20" s="44"/>
      <c r="IQQ20" s="44"/>
      <c r="IQR20" s="44"/>
      <c r="IQS20" s="44"/>
      <c r="IQT20" s="44"/>
      <c r="IQU20" s="44"/>
      <c r="IQV20" s="44"/>
      <c r="IQW20" s="44"/>
      <c r="IQX20" s="44"/>
      <c r="IQY20" s="44"/>
      <c r="IQZ20" s="44"/>
      <c r="IRA20" s="44"/>
      <c r="IRB20" s="44"/>
      <c r="IRC20" s="44"/>
      <c r="IRD20" s="44"/>
      <c r="IRE20" s="44"/>
      <c r="IRF20" s="44"/>
      <c r="IRG20" s="44"/>
      <c r="IRH20" s="44"/>
      <c r="IRI20" s="44"/>
      <c r="IRJ20" s="44"/>
      <c r="IRK20" s="44"/>
      <c r="IRL20" s="44"/>
      <c r="IRM20" s="44"/>
      <c r="IRN20" s="44"/>
      <c r="IRO20" s="44"/>
      <c r="IRP20" s="44"/>
      <c r="IRQ20" s="44"/>
      <c r="IRR20" s="44"/>
      <c r="IRS20" s="44"/>
      <c r="IRT20" s="44"/>
      <c r="IRU20" s="44"/>
      <c r="IRV20" s="44"/>
      <c r="IRW20" s="44"/>
      <c r="IRX20" s="44"/>
      <c r="IRY20" s="44"/>
      <c r="IRZ20" s="44"/>
      <c r="ISA20" s="44"/>
      <c r="ISB20" s="44"/>
      <c r="ISC20" s="44"/>
      <c r="ISD20" s="44"/>
      <c r="ISE20" s="44"/>
      <c r="ISF20" s="44"/>
      <c r="ISG20" s="44"/>
      <c r="ISH20" s="44"/>
      <c r="ISI20" s="44"/>
      <c r="ISJ20" s="44"/>
      <c r="ISK20" s="44"/>
      <c r="ISL20" s="44"/>
      <c r="ISM20" s="44"/>
      <c r="ISN20" s="44"/>
      <c r="ISO20" s="44"/>
      <c r="ISP20" s="44"/>
      <c r="ISQ20" s="44"/>
      <c r="ISR20" s="44"/>
      <c r="ISS20" s="44"/>
      <c r="IST20" s="44"/>
      <c r="ISU20" s="44"/>
      <c r="ISV20" s="44"/>
      <c r="ISW20" s="44"/>
      <c r="ISX20" s="44"/>
      <c r="ISY20" s="44"/>
      <c r="ISZ20" s="44"/>
      <c r="ITA20" s="44"/>
      <c r="ITB20" s="44"/>
      <c r="ITC20" s="44"/>
      <c r="ITD20" s="44"/>
      <c r="ITE20" s="44"/>
      <c r="ITF20" s="44"/>
      <c r="ITG20" s="44"/>
      <c r="ITH20" s="44"/>
      <c r="ITI20" s="44"/>
      <c r="ITJ20" s="44"/>
      <c r="ITK20" s="44"/>
      <c r="ITL20" s="44"/>
      <c r="ITM20" s="44"/>
      <c r="ITN20" s="44"/>
      <c r="ITO20" s="44"/>
      <c r="ITP20" s="44"/>
      <c r="ITQ20" s="44"/>
      <c r="ITR20" s="44"/>
      <c r="ITS20" s="44"/>
      <c r="ITT20" s="44"/>
      <c r="ITU20" s="44"/>
      <c r="ITV20" s="44"/>
      <c r="ITW20" s="44"/>
      <c r="ITX20" s="44"/>
      <c r="ITY20" s="44"/>
      <c r="ITZ20" s="44"/>
      <c r="IUA20" s="44"/>
      <c r="IUB20" s="44"/>
      <c r="IUC20" s="44"/>
      <c r="IUD20" s="44"/>
      <c r="IUE20" s="44"/>
      <c r="IUF20" s="44"/>
      <c r="IUG20" s="44"/>
      <c r="IUH20" s="44"/>
      <c r="IUI20" s="44"/>
      <c r="IUJ20" s="44"/>
      <c r="IUK20" s="44"/>
      <c r="IUL20" s="44"/>
      <c r="IUM20" s="44"/>
      <c r="IUN20" s="44"/>
      <c r="IUO20" s="44"/>
      <c r="IUP20" s="44"/>
      <c r="IUQ20" s="44"/>
      <c r="IUR20" s="44"/>
      <c r="IUS20" s="44"/>
      <c r="IUT20" s="44"/>
      <c r="IUU20" s="44"/>
      <c r="IUV20" s="44"/>
      <c r="IUW20" s="44"/>
      <c r="IUX20" s="44"/>
      <c r="IUY20" s="44"/>
      <c r="IUZ20" s="44"/>
      <c r="IVA20" s="44"/>
      <c r="IVB20" s="44"/>
      <c r="IVC20" s="44"/>
      <c r="IVD20" s="44"/>
      <c r="IVE20" s="44"/>
      <c r="IVF20" s="44"/>
      <c r="IVG20" s="44"/>
      <c r="IVH20" s="44"/>
      <c r="IVI20" s="44"/>
      <c r="IVJ20" s="44"/>
      <c r="IVK20" s="44"/>
      <c r="IVL20" s="44"/>
      <c r="IVM20" s="44"/>
      <c r="IVN20" s="44"/>
      <c r="IVO20" s="44"/>
      <c r="IVP20" s="44"/>
      <c r="IVQ20" s="44"/>
      <c r="IVR20" s="44"/>
      <c r="IVS20" s="44"/>
      <c r="IVT20" s="44"/>
      <c r="IVU20" s="44"/>
      <c r="IVV20" s="44"/>
      <c r="IVW20" s="44"/>
      <c r="IVX20" s="44"/>
      <c r="IVY20" s="44"/>
      <c r="IVZ20" s="44"/>
      <c r="IWA20" s="44"/>
      <c r="IWB20" s="44"/>
      <c r="IWC20" s="44"/>
      <c r="IWD20" s="44"/>
      <c r="IWE20" s="44"/>
      <c r="IWF20" s="44"/>
      <c r="IWG20" s="44"/>
      <c r="IWH20" s="44"/>
      <c r="IWI20" s="44"/>
      <c r="IWJ20" s="44"/>
      <c r="IWK20" s="44"/>
      <c r="IWL20" s="44"/>
      <c r="IWM20" s="44"/>
      <c r="IWN20" s="44"/>
      <c r="IWO20" s="44"/>
      <c r="IWP20" s="44"/>
      <c r="IWQ20" s="44"/>
      <c r="IWR20" s="44"/>
      <c r="IWS20" s="44"/>
      <c r="IWT20" s="44"/>
      <c r="IWU20" s="44"/>
      <c r="IWV20" s="44"/>
      <c r="IWW20" s="44"/>
      <c r="IWX20" s="44"/>
      <c r="IWY20" s="44"/>
      <c r="IWZ20" s="44"/>
      <c r="IXA20" s="44"/>
      <c r="IXB20" s="44"/>
      <c r="IXC20" s="44"/>
      <c r="IXD20" s="44"/>
      <c r="IXE20" s="44"/>
      <c r="IXF20" s="44"/>
      <c r="IXG20" s="44"/>
      <c r="IXH20" s="44"/>
      <c r="IXI20" s="44"/>
      <c r="IXJ20" s="44"/>
      <c r="IXK20" s="44"/>
      <c r="IXL20" s="44"/>
      <c r="IXM20" s="44"/>
      <c r="IXN20" s="44"/>
      <c r="IXO20" s="44"/>
      <c r="IXP20" s="44"/>
      <c r="IXQ20" s="44"/>
      <c r="IXR20" s="44"/>
      <c r="IXS20" s="44"/>
      <c r="IXT20" s="44"/>
      <c r="IXU20" s="44"/>
      <c r="IXV20" s="44"/>
      <c r="IXW20" s="44"/>
      <c r="IXX20" s="44"/>
      <c r="IXY20" s="44"/>
      <c r="IXZ20" s="44"/>
      <c r="IYA20" s="44"/>
      <c r="IYB20" s="44"/>
      <c r="IYC20" s="44"/>
      <c r="IYD20" s="44"/>
      <c r="IYE20" s="44"/>
      <c r="IYF20" s="44"/>
      <c r="IYG20" s="44"/>
      <c r="IYH20" s="44"/>
      <c r="IYI20" s="44"/>
      <c r="IYJ20" s="44"/>
      <c r="IYK20" s="44"/>
      <c r="IYL20" s="44"/>
      <c r="IYM20" s="44"/>
      <c r="IYN20" s="44"/>
      <c r="IYO20" s="44"/>
      <c r="IYP20" s="44"/>
      <c r="IYQ20" s="44"/>
      <c r="IYR20" s="44"/>
      <c r="IYS20" s="44"/>
      <c r="IYT20" s="44"/>
      <c r="IYU20" s="44"/>
      <c r="IYV20" s="44"/>
      <c r="IYW20" s="44"/>
      <c r="IYX20" s="44"/>
      <c r="IYY20" s="44"/>
      <c r="IYZ20" s="44"/>
      <c r="IZA20" s="44"/>
      <c r="IZB20" s="44"/>
      <c r="IZC20" s="44"/>
      <c r="IZD20" s="44"/>
      <c r="IZE20" s="44"/>
      <c r="IZF20" s="44"/>
      <c r="IZG20" s="44"/>
      <c r="IZH20" s="44"/>
      <c r="IZI20" s="44"/>
      <c r="IZJ20" s="44"/>
      <c r="IZK20" s="44"/>
      <c r="IZL20" s="44"/>
      <c r="IZM20" s="44"/>
      <c r="IZN20" s="44"/>
      <c r="IZO20" s="44"/>
      <c r="IZP20" s="44"/>
      <c r="IZQ20" s="44"/>
      <c r="IZR20" s="44"/>
      <c r="IZS20" s="44"/>
      <c r="IZT20" s="44"/>
      <c r="IZU20" s="44"/>
      <c r="IZV20" s="44"/>
      <c r="IZW20" s="44"/>
      <c r="IZX20" s="44"/>
      <c r="IZY20" s="44"/>
      <c r="IZZ20" s="44"/>
      <c r="JAA20" s="44"/>
      <c r="JAB20" s="44"/>
      <c r="JAC20" s="44"/>
      <c r="JAD20" s="44"/>
      <c r="JAE20" s="44"/>
      <c r="JAF20" s="44"/>
      <c r="JAG20" s="44"/>
      <c r="JAH20" s="44"/>
      <c r="JAI20" s="44"/>
      <c r="JAJ20" s="44"/>
      <c r="JAK20" s="44"/>
      <c r="JAL20" s="44"/>
      <c r="JAM20" s="44"/>
      <c r="JAN20" s="44"/>
      <c r="JAO20" s="44"/>
      <c r="JAP20" s="44"/>
      <c r="JAQ20" s="44"/>
      <c r="JAR20" s="44"/>
      <c r="JAS20" s="44"/>
      <c r="JAT20" s="44"/>
      <c r="JAU20" s="44"/>
      <c r="JAV20" s="44"/>
      <c r="JAW20" s="44"/>
      <c r="JAX20" s="44"/>
      <c r="JAY20" s="44"/>
      <c r="JAZ20" s="44"/>
      <c r="JBA20" s="44"/>
      <c r="JBB20" s="44"/>
      <c r="JBC20" s="44"/>
      <c r="JBD20" s="44"/>
      <c r="JBE20" s="44"/>
      <c r="JBF20" s="44"/>
      <c r="JBG20" s="44"/>
      <c r="JBH20" s="44"/>
      <c r="JBI20" s="44"/>
      <c r="JBJ20" s="44"/>
      <c r="JBK20" s="44"/>
      <c r="JBL20" s="44"/>
      <c r="JBM20" s="44"/>
      <c r="JBN20" s="44"/>
      <c r="JBO20" s="44"/>
      <c r="JBP20" s="44"/>
      <c r="JBQ20" s="44"/>
      <c r="JBR20" s="44"/>
      <c r="JBS20" s="44"/>
      <c r="JBT20" s="44"/>
      <c r="JBU20" s="44"/>
      <c r="JBV20" s="44"/>
      <c r="JBW20" s="44"/>
      <c r="JBX20" s="44"/>
      <c r="JBY20" s="44"/>
      <c r="JBZ20" s="44"/>
      <c r="JCA20" s="44"/>
      <c r="JCB20" s="44"/>
      <c r="JCC20" s="44"/>
      <c r="JCD20" s="44"/>
      <c r="JCE20" s="44"/>
      <c r="JCF20" s="44"/>
      <c r="JCG20" s="44"/>
      <c r="JCH20" s="44"/>
      <c r="JCI20" s="44"/>
      <c r="JCJ20" s="44"/>
      <c r="JCK20" s="44"/>
      <c r="JCL20" s="44"/>
      <c r="JCM20" s="44"/>
      <c r="JCN20" s="44"/>
      <c r="JCO20" s="44"/>
      <c r="JCP20" s="44"/>
      <c r="JCQ20" s="44"/>
      <c r="JCR20" s="44"/>
      <c r="JCS20" s="44"/>
      <c r="JCT20" s="44"/>
      <c r="JCU20" s="44"/>
      <c r="JCV20" s="44"/>
      <c r="JCW20" s="44"/>
      <c r="JCX20" s="44"/>
      <c r="JCY20" s="44"/>
      <c r="JCZ20" s="44"/>
      <c r="JDA20" s="44"/>
      <c r="JDB20" s="44"/>
      <c r="JDC20" s="44"/>
      <c r="JDD20" s="44"/>
      <c r="JDE20" s="44"/>
      <c r="JDF20" s="44"/>
      <c r="JDG20" s="44"/>
      <c r="JDH20" s="44"/>
      <c r="JDI20" s="44"/>
      <c r="JDJ20" s="44"/>
      <c r="JDK20" s="44"/>
      <c r="JDL20" s="44"/>
      <c r="JDM20" s="44"/>
      <c r="JDN20" s="44"/>
      <c r="JDO20" s="44"/>
      <c r="JDP20" s="44"/>
      <c r="JDQ20" s="44"/>
      <c r="JDR20" s="44"/>
      <c r="JDS20" s="44"/>
      <c r="JDT20" s="44"/>
      <c r="JDU20" s="44"/>
      <c r="JDV20" s="44"/>
      <c r="JDW20" s="44"/>
      <c r="JDX20" s="44"/>
      <c r="JDY20" s="44"/>
      <c r="JDZ20" s="44"/>
      <c r="JEA20" s="44"/>
      <c r="JEB20" s="44"/>
      <c r="JEC20" s="44"/>
      <c r="JED20" s="44"/>
      <c r="JEE20" s="44"/>
      <c r="JEF20" s="44"/>
      <c r="JEG20" s="44"/>
      <c r="JEH20" s="44"/>
      <c r="JEI20" s="44"/>
      <c r="JEJ20" s="44"/>
      <c r="JEK20" s="44"/>
      <c r="JEL20" s="44"/>
      <c r="JEM20" s="44"/>
      <c r="JEN20" s="44"/>
      <c r="JEO20" s="44"/>
      <c r="JEP20" s="44"/>
      <c r="JEQ20" s="44"/>
      <c r="JER20" s="44"/>
      <c r="JES20" s="44"/>
      <c r="JET20" s="44"/>
      <c r="JEU20" s="44"/>
      <c r="JEV20" s="44"/>
      <c r="JEW20" s="44"/>
      <c r="JEX20" s="44"/>
      <c r="JEY20" s="44"/>
      <c r="JEZ20" s="44"/>
      <c r="JFA20" s="44"/>
      <c r="JFB20" s="44"/>
      <c r="JFC20" s="44"/>
      <c r="JFD20" s="44"/>
      <c r="JFE20" s="44"/>
      <c r="JFF20" s="44"/>
      <c r="JFG20" s="44"/>
      <c r="JFH20" s="44"/>
      <c r="JFI20" s="44"/>
      <c r="JFJ20" s="44"/>
      <c r="JFK20" s="44"/>
      <c r="JFL20" s="44"/>
      <c r="JFM20" s="44"/>
      <c r="JFN20" s="44"/>
      <c r="JFO20" s="44"/>
      <c r="JFP20" s="44"/>
      <c r="JFQ20" s="44"/>
      <c r="JFR20" s="44"/>
      <c r="JFS20" s="44"/>
      <c r="JFT20" s="44"/>
      <c r="JFU20" s="44"/>
      <c r="JFV20" s="44"/>
      <c r="JFW20" s="44"/>
      <c r="JFX20" s="44"/>
      <c r="JFY20" s="44"/>
      <c r="JFZ20" s="44"/>
      <c r="JGA20" s="44"/>
      <c r="JGB20" s="44"/>
      <c r="JGC20" s="44"/>
      <c r="JGD20" s="44"/>
      <c r="JGE20" s="44"/>
      <c r="JGF20" s="44"/>
      <c r="JGG20" s="44"/>
      <c r="JGH20" s="44"/>
      <c r="JGI20" s="44"/>
      <c r="JGJ20" s="44"/>
      <c r="JGK20" s="44"/>
      <c r="JGL20" s="44"/>
      <c r="JGM20" s="44"/>
      <c r="JGN20" s="44"/>
      <c r="JGO20" s="44"/>
      <c r="JGP20" s="44"/>
      <c r="JGQ20" s="44"/>
      <c r="JGR20" s="44"/>
      <c r="JGS20" s="44"/>
      <c r="JGT20" s="44"/>
      <c r="JGU20" s="44"/>
      <c r="JGV20" s="44"/>
      <c r="JGW20" s="44"/>
      <c r="JGX20" s="44"/>
      <c r="JGY20" s="44"/>
      <c r="JGZ20" s="44"/>
      <c r="JHA20" s="44"/>
      <c r="JHB20" s="44"/>
      <c r="JHC20" s="44"/>
      <c r="JHD20" s="44"/>
      <c r="JHE20" s="44"/>
      <c r="JHF20" s="44"/>
      <c r="JHG20" s="44"/>
      <c r="JHH20" s="44"/>
      <c r="JHI20" s="44"/>
      <c r="JHJ20" s="44"/>
      <c r="JHK20" s="44"/>
      <c r="JHL20" s="44"/>
      <c r="JHM20" s="44"/>
      <c r="JHN20" s="44"/>
      <c r="JHO20" s="44"/>
      <c r="JHP20" s="44"/>
      <c r="JHQ20" s="44"/>
      <c r="JHR20" s="44"/>
      <c r="JHS20" s="44"/>
      <c r="JHT20" s="44"/>
      <c r="JHU20" s="44"/>
      <c r="JHV20" s="44"/>
      <c r="JHW20" s="44"/>
      <c r="JHX20" s="44"/>
      <c r="JHY20" s="44"/>
      <c r="JHZ20" s="44"/>
      <c r="JIA20" s="44"/>
      <c r="JIB20" s="44"/>
      <c r="JIC20" s="44"/>
      <c r="JID20" s="44"/>
      <c r="JIE20" s="44"/>
      <c r="JIF20" s="44"/>
      <c r="JIG20" s="44"/>
      <c r="JIH20" s="44"/>
      <c r="JII20" s="44"/>
      <c r="JIJ20" s="44"/>
      <c r="JIK20" s="44"/>
      <c r="JIL20" s="44"/>
      <c r="JIM20" s="44"/>
      <c r="JIN20" s="44"/>
      <c r="JIO20" s="44"/>
      <c r="JIP20" s="44"/>
      <c r="JIQ20" s="44"/>
      <c r="JIR20" s="44"/>
      <c r="JIS20" s="44"/>
      <c r="JIT20" s="44"/>
      <c r="JIU20" s="44"/>
      <c r="JIV20" s="44"/>
      <c r="JIW20" s="44"/>
      <c r="JIX20" s="44"/>
      <c r="JIY20" s="44"/>
      <c r="JIZ20" s="44"/>
      <c r="JJA20" s="44"/>
      <c r="JJB20" s="44"/>
      <c r="JJC20" s="44"/>
      <c r="JJD20" s="44"/>
      <c r="JJE20" s="44"/>
      <c r="JJF20" s="44"/>
      <c r="JJG20" s="44"/>
      <c r="JJH20" s="44"/>
      <c r="JJI20" s="44"/>
      <c r="JJJ20" s="44"/>
      <c r="JJK20" s="44"/>
      <c r="JJL20" s="44"/>
      <c r="JJM20" s="44"/>
      <c r="JJN20" s="44"/>
      <c r="JJO20" s="44"/>
      <c r="JJP20" s="44"/>
      <c r="JJQ20" s="44"/>
      <c r="JJR20" s="44"/>
      <c r="JJS20" s="44"/>
      <c r="JJT20" s="44"/>
      <c r="JJU20" s="44"/>
      <c r="JJV20" s="44"/>
      <c r="JJW20" s="44"/>
      <c r="JJX20" s="44"/>
      <c r="JJY20" s="44"/>
      <c r="JJZ20" s="44"/>
      <c r="JKA20" s="44"/>
      <c r="JKB20" s="44"/>
      <c r="JKC20" s="44"/>
      <c r="JKD20" s="44"/>
      <c r="JKE20" s="44"/>
      <c r="JKF20" s="44"/>
      <c r="JKG20" s="44"/>
      <c r="JKH20" s="44"/>
      <c r="JKI20" s="44"/>
      <c r="JKJ20" s="44"/>
      <c r="JKK20" s="44"/>
      <c r="JKL20" s="44"/>
      <c r="JKM20" s="44"/>
      <c r="JKN20" s="44"/>
      <c r="JKO20" s="44"/>
      <c r="JKP20" s="44"/>
      <c r="JKQ20" s="44"/>
      <c r="JKR20" s="44"/>
      <c r="JKS20" s="44"/>
      <c r="JKT20" s="44"/>
      <c r="JKU20" s="44"/>
      <c r="JKV20" s="44"/>
      <c r="JKW20" s="44"/>
      <c r="JKX20" s="44"/>
      <c r="JKY20" s="44"/>
      <c r="JKZ20" s="44"/>
      <c r="JLA20" s="44"/>
      <c r="JLB20" s="44"/>
      <c r="JLC20" s="44"/>
      <c r="JLD20" s="44"/>
      <c r="JLE20" s="44"/>
      <c r="JLF20" s="44"/>
      <c r="JLG20" s="44"/>
      <c r="JLH20" s="44"/>
      <c r="JLI20" s="44"/>
      <c r="JLJ20" s="44"/>
      <c r="JLK20" s="44"/>
      <c r="JLL20" s="44"/>
      <c r="JLM20" s="44"/>
      <c r="JLN20" s="44"/>
      <c r="JLO20" s="44"/>
      <c r="JLP20" s="44"/>
      <c r="JLQ20" s="44"/>
      <c r="JLR20" s="44"/>
      <c r="JLS20" s="44"/>
      <c r="JLT20" s="44"/>
      <c r="JLU20" s="44"/>
      <c r="JLV20" s="44"/>
      <c r="JLW20" s="44"/>
      <c r="JLX20" s="44"/>
      <c r="JLY20" s="44"/>
      <c r="JLZ20" s="44"/>
      <c r="JMA20" s="44"/>
      <c r="JMB20" s="44"/>
      <c r="JMC20" s="44"/>
      <c r="JMD20" s="44"/>
      <c r="JME20" s="44"/>
      <c r="JMF20" s="44"/>
      <c r="JMG20" s="44"/>
      <c r="JMH20" s="44"/>
      <c r="JMI20" s="44"/>
      <c r="JMJ20" s="44"/>
      <c r="JMK20" s="44"/>
      <c r="JML20" s="44"/>
      <c r="JMM20" s="44"/>
      <c r="JMN20" s="44"/>
      <c r="JMO20" s="44"/>
      <c r="JMP20" s="44"/>
      <c r="JMQ20" s="44"/>
      <c r="JMR20" s="44"/>
      <c r="JMS20" s="44"/>
      <c r="JMT20" s="44"/>
      <c r="JMU20" s="44"/>
      <c r="JMV20" s="44"/>
      <c r="JMW20" s="44"/>
      <c r="JMX20" s="44"/>
      <c r="JMY20" s="44"/>
      <c r="JMZ20" s="44"/>
      <c r="JNA20" s="44"/>
      <c r="JNB20" s="44"/>
      <c r="JNC20" s="44"/>
      <c r="JND20" s="44"/>
      <c r="JNE20" s="44"/>
      <c r="JNF20" s="44"/>
      <c r="JNG20" s="44"/>
      <c r="JNH20" s="44"/>
      <c r="JNI20" s="44"/>
      <c r="JNJ20" s="44"/>
      <c r="JNK20" s="44"/>
      <c r="JNL20" s="44"/>
      <c r="JNM20" s="44"/>
      <c r="JNN20" s="44"/>
      <c r="JNO20" s="44"/>
      <c r="JNP20" s="44"/>
      <c r="JNQ20" s="44"/>
      <c r="JNR20" s="44"/>
      <c r="JNS20" s="44"/>
      <c r="JNT20" s="44"/>
      <c r="JNU20" s="44"/>
      <c r="JNV20" s="44"/>
      <c r="JNW20" s="44"/>
      <c r="JNX20" s="44"/>
      <c r="JNY20" s="44"/>
      <c r="JNZ20" s="44"/>
      <c r="JOA20" s="44"/>
      <c r="JOB20" s="44"/>
      <c r="JOC20" s="44"/>
      <c r="JOD20" s="44"/>
      <c r="JOE20" s="44"/>
      <c r="JOF20" s="44"/>
      <c r="JOG20" s="44"/>
      <c r="JOH20" s="44"/>
      <c r="JOI20" s="44"/>
      <c r="JOJ20" s="44"/>
      <c r="JOK20" s="44"/>
      <c r="JOL20" s="44"/>
      <c r="JOM20" s="44"/>
      <c r="JON20" s="44"/>
      <c r="JOO20" s="44"/>
      <c r="JOP20" s="44"/>
      <c r="JOQ20" s="44"/>
      <c r="JOR20" s="44"/>
      <c r="JOS20" s="44"/>
      <c r="JOT20" s="44"/>
      <c r="JOU20" s="44"/>
      <c r="JOV20" s="44"/>
      <c r="JOW20" s="44"/>
      <c r="JOX20" s="44"/>
      <c r="JOY20" s="44"/>
      <c r="JOZ20" s="44"/>
      <c r="JPA20" s="44"/>
      <c r="JPB20" s="44"/>
      <c r="JPC20" s="44"/>
      <c r="JPD20" s="44"/>
      <c r="JPE20" s="44"/>
      <c r="JPF20" s="44"/>
      <c r="JPG20" s="44"/>
      <c r="JPH20" s="44"/>
      <c r="JPI20" s="44"/>
      <c r="JPJ20" s="44"/>
      <c r="JPK20" s="44"/>
      <c r="JPL20" s="44"/>
      <c r="JPM20" s="44"/>
      <c r="JPN20" s="44"/>
      <c r="JPO20" s="44"/>
      <c r="JPP20" s="44"/>
      <c r="JPQ20" s="44"/>
      <c r="JPR20" s="44"/>
      <c r="JPS20" s="44"/>
      <c r="JPT20" s="44"/>
      <c r="JPU20" s="44"/>
      <c r="JPV20" s="44"/>
      <c r="JPW20" s="44"/>
      <c r="JPX20" s="44"/>
      <c r="JPY20" s="44"/>
      <c r="JPZ20" s="44"/>
      <c r="JQA20" s="44"/>
      <c r="JQB20" s="44"/>
      <c r="JQC20" s="44"/>
      <c r="JQD20" s="44"/>
      <c r="JQE20" s="44"/>
      <c r="JQF20" s="44"/>
      <c r="JQG20" s="44"/>
      <c r="JQH20" s="44"/>
      <c r="JQI20" s="44"/>
      <c r="JQJ20" s="44"/>
      <c r="JQK20" s="44"/>
      <c r="JQL20" s="44"/>
      <c r="JQM20" s="44"/>
      <c r="JQN20" s="44"/>
      <c r="JQO20" s="44"/>
      <c r="JQP20" s="44"/>
      <c r="JQQ20" s="44"/>
      <c r="JQR20" s="44"/>
      <c r="JQS20" s="44"/>
      <c r="JQT20" s="44"/>
      <c r="JQU20" s="44"/>
      <c r="JQV20" s="44"/>
      <c r="JQW20" s="44"/>
      <c r="JQX20" s="44"/>
      <c r="JQY20" s="44"/>
      <c r="JQZ20" s="44"/>
      <c r="JRA20" s="44"/>
      <c r="JRB20" s="44"/>
      <c r="JRC20" s="44"/>
      <c r="JRD20" s="44"/>
      <c r="JRE20" s="44"/>
      <c r="JRF20" s="44"/>
      <c r="JRG20" s="44"/>
      <c r="JRH20" s="44"/>
      <c r="JRI20" s="44"/>
      <c r="JRJ20" s="44"/>
      <c r="JRK20" s="44"/>
      <c r="JRL20" s="44"/>
      <c r="JRM20" s="44"/>
      <c r="JRN20" s="44"/>
      <c r="JRO20" s="44"/>
      <c r="JRP20" s="44"/>
      <c r="JRQ20" s="44"/>
      <c r="JRR20" s="44"/>
      <c r="JRS20" s="44"/>
      <c r="JRT20" s="44"/>
      <c r="JRU20" s="44"/>
      <c r="JRV20" s="44"/>
      <c r="JRW20" s="44"/>
      <c r="JRX20" s="44"/>
      <c r="JRY20" s="44"/>
      <c r="JRZ20" s="44"/>
      <c r="JSA20" s="44"/>
      <c r="JSB20" s="44"/>
      <c r="JSC20" s="44"/>
      <c r="JSD20" s="44"/>
      <c r="JSE20" s="44"/>
      <c r="JSF20" s="44"/>
      <c r="JSG20" s="44"/>
      <c r="JSH20" s="44"/>
      <c r="JSI20" s="44"/>
      <c r="JSJ20" s="44"/>
      <c r="JSK20" s="44"/>
      <c r="JSL20" s="44"/>
      <c r="JSM20" s="44"/>
      <c r="JSN20" s="44"/>
      <c r="JSO20" s="44"/>
      <c r="JSP20" s="44"/>
      <c r="JSQ20" s="44"/>
      <c r="JSR20" s="44"/>
      <c r="JSS20" s="44"/>
      <c r="JST20" s="44"/>
      <c r="JSU20" s="44"/>
      <c r="JSV20" s="44"/>
      <c r="JSW20" s="44"/>
      <c r="JSX20" s="44"/>
      <c r="JSY20" s="44"/>
      <c r="JSZ20" s="44"/>
      <c r="JTA20" s="44"/>
      <c r="JTB20" s="44"/>
      <c r="JTC20" s="44"/>
      <c r="JTD20" s="44"/>
      <c r="JTE20" s="44"/>
      <c r="JTF20" s="44"/>
      <c r="JTG20" s="44"/>
      <c r="JTH20" s="44"/>
      <c r="JTI20" s="44"/>
      <c r="JTJ20" s="44"/>
      <c r="JTK20" s="44"/>
      <c r="JTL20" s="44"/>
      <c r="JTM20" s="44"/>
      <c r="JTN20" s="44"/>
      <c r="JTO20" s="44"/>
      <c r="JTP20" s="44"/>
      <c r="JTQ20" s="44"/>
      <c r="JTR20" s="44"/>
      <c r="JTS20" s="44"/>
      <c r="JTT20" s="44"/>
      <c r="JTU20" s="44"/>
      <c r="JTV20" s="44"/>
      <c r="JTW20" s="44"/>
      <c r="JTX20" s="44"/>
      <c r="JTY20" s="44"/>
      <c r="JTZ20" s="44"/>
      <c r="JUA20" s="44"/>
      <c r="JUB20" s="44"/>
      <c r="JUC20" s="44"/>
      <c r="JUD20" s="44"/>
      <c r="JUE20" s="44"/>
      <c r="JUF20" s="44"/>
      <c r="JUG20" s="44"/>
      <c r="JUH20" s="44"/>
      <c r="JUI20" s="44"/>
      <c r="JUJ20" s="44"/>
      <c r="JUK20" s="44"/>
      <c r="JUL20" s="44"/>
      <c r="JUM20" s="44"/>
      <c r="JUN20" s="44"/>
      <c r="JUO20" s="44"/>
      <c r="JUP20" s="44"/>
      <c r="JUQ20" s="44"/>
      <c r="JUR20" s="44"/>
      <c r="JUS20" s="44"/>
      <c r="JUT20" s="44"/>
      <c r="JUU20" s="44"/>
      <c r="JUV20" s="44"/>
      <c r="JUW20" s="44"/>
      <c r="JUX20" s="44"/>
      <c r="JUY20" s="44"/>
      <c r="JUZ20" s="44"/>
      <c r="JVA20" s="44"/>
      <c r="JVB20" s="44"/>
      <c r="JVC20" s="44"/>
      <c r="JVD20" s="44"/>
      <c r="JVE20" s="44"/>
      <c r="JVF20" s="44"/>
      <c r="JVG20" s="44"/>
      <c r="JVH20" s="44"/>
      <c r="JVI20" s="44"/>
      <c r="JVJ20" s="44"/>
      <c r="JVK20" s="44"/>
      <c r="JVL20" s="44"/>
      <c r="JVM20" s="44"/>
      <c r="JVN20" s="44"/>
      <c r="JVO20" s="44"/>
      <c r="JVP20" s="44"/>
      <c r="JVQ20" s="44"/>
      <c r="JVR20" s="44"/>
      <c r="JVS20" s="44"/>
      <c r="JVT20" s="44"/>
      <c r="JVU20" s="44"/>
      <c r="JVV20" s="44"/>
      <c r="JVW20" s="44"/>
      <c r="JVX20" s="44"/>
      <c r="JVY20" s="44"/>
      <c r="JVZ20" s="44"/>
      <c r="JWA20" s="44"/>
      <c r="JWB20" s="44"/>
      <c r="JWC20" s="44"/>
      <c r="JWD20" s="44"/>
      <c r="JWE20" s="44"/>
      <c r="JWF20" s="44"/>
      <c r="JWG20" s="44"/>
      <c r="JWH20" s="44"/>
      <c r="JWI20" s="44"/>
      <c r="JWJ20" s="44"/>
      <c r="JWK20" s="44"/>
      <c r="JWL20" s="44"/>
      <c r="JWM20" s="44"/>
      <c r="JWN20" s="44"/>
      <c r="JWO20" s="44"/>
      <c r="JWP20" s="44"/>
      <c r="JWQ20" s="44"/>
      <c r="JWR20" s="44"/>
      <c r="JWS20" s="44"/>
      <c r="JWT20" s="44"/>
      <c r="JWU20" s="44"/>
      <c r="JWV20" s="44"/>
      <c r="JWW20" s="44"/>
      <c r="JWX20" s="44"/>
      <c r="JWY20" s="44"/>
      <c r="JWZ20" s="44"/>
      <c r="JXA20" s="44"/>
      <c r="JXB20" s="44"/>
      <c r="JXC20" s="44"/>
      <c r="JXD20" s="44"/>
      <c r="JXE20" s="44"/>
      <c r="JXF20" s="44"/>
      <c r="JXG20" s="44"/>
      <c r="JXH20" s="44"/>
      <c r="JXI20" s="44"/>
      <c r="JXJ20" s="44"/>
      <c r="JXK20" s="44"/>
      <c r="JXL20" s="44"/>
      <c r="JXM20" s="44"/>
      <c r="JXN20" s="44"/>
      <c r="JXO20" s="44"/>
      <c r="JXP20" s="44"/>
      <c r="JXQ20" s="44"/>
      <c r="JXR20" s="44"/>
      <c r="JXS20" s="44"/>
      <c r="JXT20" s="44"/>
      <c r="JXU20" s="44"/>
      <c r="JXV20" s="44"/>
      <c r="JXW20" s="44"/>
      <c r="JXX20" s="44"/>
      <c r="JXY20" s="44"/>
      <c r="JXZ20" s="44"/>
      <c r="JYA20" s="44"/>
      <c r="JYB20" s="44"/>
      <c r="JYC20" s="44"/>
      <c r="JYD20" s="44"/>
      <c r="JYE20" s="44"/>
      <c r="JYF20" s="44"/>
      <c r="JYG20" s="44"/>
      <c r="JYH20" s="44"/>
      <c r="JYI20" s="44"/>
      <c r="JYJ20" s="44"/>
      <c r="JYK20" s="44"/>
      <c r="JYL20" s="44"/>
      <c r="JYM20" s="44"/>
      <c r="JYN20" s="44"/>
      <c r="JYO20" s="44"/>
      <c r="JYP20" s="44"/>
      <c r="JYQ20" s="44"/>
      <c r="JYR20" s="44"/>
      <c r="JYS20" s="44"/>
      <c r="JYT20" s="44"/>
      <c r="JYU20" s="44"/>
      <c r="JYV20" s="44"/>
      <c r="JYW20" s="44"/>
      <c r="JYX20" s="44"/>
      <c r="JYY20" s="44"/>
      <c r="JYZ20" s="44"/>
      <c r="JZA20" s="44"/>
      <c r="JZB20" s="44"/>
      <c r="JZC20" s="44"/>
      <c r="JZD20" s="44"/>
      <c r="JZE20" s="44"/>
      <c r="JZF20" s="44"/>
      <c r="JZG20" s="44"/>
      <c r="JZH20" s="44"/>
      <c r="JZI20" s="44"/>
      <c r="JZJ20" s="44"/>
      <c r="JZK20" s="44"/>
      <c r="JZL20" s="44"/>
      <c r="JZM20" s="44"/>
      <c r="JZN20" s="44"/>
      <c r="JZO20" s="44"/>
      <c r="JZP20" s="44"/>
      <c r="JZQ20" s="44"/>
      <c r="JZR20" s="44"/>
      <c r="JZS20" s="44"/>
      <c r="JZT20" s="44"/>
      <c r="JZU20" s="44"/>
      <c r="JZV20" s="44"/>
      <c r="JZW20" s="44"/>
      <c r="JZX20" s="44"/>
      <c r="JZY20" s="44"/>
      <c r="JZZ20" s="44"/>
      <c r="KAA20" s="44"/>
      <c r="KAB20" s="44"/>
      <c r="KAC20" s="44"/>
      <c r="KAD20" s="44"/>
      <c r="KAE20" s="44"/>
      <c r="KAF20" s="44"/>
      <c r="KAG20" s="44"/>
      <c r="KAH20" s="44"/>
      <c r="KAI20" s="44"/>
      <c r="KAJ20" s="44"/>
      <c r="KAK20" s="44"/>
      <c r="KAL20" s="44"/>
      <c r="KAM20" s="44"/>
      <c r="KAN20" s="44"/>
      <c r="KAO20" s="44"/>
      <c r="KAP20" s="44"/>
      <c r="KAQ20" s="44"/>
      <c r="KAR20" s="44"/>
      <c r="KAS20" s="44"/>
      <c r="KAT20" s="44"/>
      <c r="KAU20" s="44"/>
      <c r="KAV20" s="44"/>
      <c r="KAW20" s="44"/>
      <c r="KAX20" s="44"/>
      <c r="KAY20" s="44"/>
      <c r="KAZ20" s="44"/>
      <c r="KBA20" s="44"/>
      <c r="KBB20" s="44"/>
      <c r="KBC20" s="44"/>
      <c r="KBD20" s="44"/>
      <c r="KBE20" s="44"/>
      <c r="KBF20" s="44"/>
      <c r="KBG20" s="44"/>
      <c r="KBH20" s="44"/>
      <c r="KBI20" s="44"/>
      <c r="KBJ20" s="44"/>
      <c r="KBK20" s="44"/>
      <c r="KBL20" s="44"/>
      <c r="KBM20" s="44"/>
      <c r="KBN20" s="44"/>
      <c r="KBO20" s="44"/>
      <c r="KBP20" s="44"/>
      <c r="KBQ20" s="44"/>
      <c r="KBR20" s="44"/>
      <c r="KBS20" s="44"/>
      <c r="KBT20" s="44"/>
      <c r="KBU20" s="44"/>
      <c r="KBV20" s="44"/>
      <c r="KBW20" s="44"/>
      <c r="KBX20" s="44"/>
      <c r="KBY20" s="44"/>
      <c r="KBZ20" s="44"/>
      <c r="KCA20" s="44"/>
      <c r="KCB20" s="44"/>
      <c r="KCC20" s="44"/>
      <c r="KCD20" s="44"/>
      <c r="KCE20" s="44"/>
      <c r="KCF20" s="44"/>
      <c r="KCG20" s="44"/>
      <c r="KCH20" s="44"/>
      <c r="KCI20" s="44"/>
      <c r="KCJ20" s="44"/>
      <c r="KCK20" s="44"/>
      <c r="KCL20" s="44"/>
      <c r="KCM20" s="44"/>
      <c r="KCN20" s="44"/>
      <c r="KCO20" s="44"/>
      <c r="KCP20" s="44"/>
      <c r="KCQ20" s="44"/>
      <c r="KCR20" s="44"/>
      <c r="KCS20" s="44"/>
      <c r="KCT20" s="44"/>
      <c r="KCU20" s="44"/>
      <c r="KCV20" s="44"/>
      <c r="KCW20" s="44"/>
      <c r="KCX20" s="44"/>
      <c r="KCY20" s="44"/>
      <c r="KCZ20" s="44"/>
      <c r="KDA20" s="44"/>
      <c r="KDB20" s="44"/>
      <c r="KDC20" s="44"/>
      <c r="KDD20" s="44"/>
      <c r="KDE20" s="44"/>
      <c r="KDF20" s="44"/>
      <c r="KDG20" s="44"/>
      <c r="KDH20" s="44"/>
      <c r="KDI20" s="44"/>
      <c r="KDJ20" s="44"/>
      <c r="KDK20" s="44"/>
      <c r="KDL20" s="44"/>
      <c r="KDM20" s="44"/>
      <c r="KDN20" s="44"/>
      <c r="KDO20" s="44"/>
      <c r="KDP20" s="44"/>
      <c r="KDQ20" s="44"/>
      <c r="KDR20" s="44"/>
      <c r="KDS20" s="44"/>
      <c r="KDT20" s="44"/>
      <c r="KDU20" s="44"/>
      <c r="KDV20" s="44"/>
      <c r="KDW20" s="44"/>
      <c r="KDX20" s="44"/>
      <c r="KDY20" s="44"/>
      <c r="KDZ20" s="44"/>
      <c r="KEA20" s="44"/>
      <c r="KEB20" s="44"/>
      <c r="KEC20" s="44"/>
      <c r="KED20" s="44"/>
      <c r="KEE20" s="44"/>
      <c r="KEF20" s="44"/>
      <c r="KEG20" s="44"/>
      <c r="KEH20" s="44"/>
      <c r="KEI20" s="44"/>
      <c r="KEJ20" s="44"/>
      <c r="KEK20" s="44"/>
      <c r="KEL20" s="44"/>
      <c r="KEM20" s="44"/>
      <c r="KEN20" s="44"/>
      <c r="KEO20" s="44"/>
      <c r="KEP20" s="44"/>
      <c r="KEQ20" s="44"/>
      <c r="KER20" s="44"/>
      <c r="KES20" s="44"/>
      <c r="KET20" s="44"/>
      <c r="KEU20" s="44"/>
      <c r="KEV20" s="44"/>
      <c r="KEW20" s="44"/>
      <c r="KEX20" s="44"/>
      <c r="KEY20" s="44"/>
      <c r="KEZ20" s="44"/>
      <c r="KFA20" s="44"/>
      <c r="KFB20" s="44"/>
      <c r="KFC20" s="44"/>
      <c r="KFD20" s="44"/>
      <c r="KFE20" s="44"/>
      <c r="KFF20" s="44"/>
      <c r="KFG20" s="44"/>
      <c r="KFH20" s="44"/>
      <c r="KFI20" s="44"/>
      <c r="KFJ20" s="44"/>
      <c r="KFK20" s="44"/>
      <c r="KFL20" s="44"/>
      <c r="KFM20" s="44"/>
      <c r="KFN20" s="44"/>
      <c r="KFO20" s="44"/>
      <c r="KFP20" s="44"/>
      <c r="KFQ20" s="44"/>
      <c r="KFR20" s="44"/>
      <c r="KFS20" s="44"/>
      <c r="KFT20" s="44"/>
      <c r="KFU20" s="44"/>
      <c r="KFV20" s="44"/>
      <c r="KFW20" s="44"/>
      <c r="KFX20" s="44"/>
      <c r="KFY20" s="44"/>
      <c r="KFZ20" s="44"/>
      <c r="KGA20" s="44"/>
      <c r="KGB20" s="44"/>
      <c r="KGC20" s="44"/>
      <c r="KGD20" s="44"/>
      <c r="KGE20" s="44"/>
      <c r="KGF20" s="44"/>
      <c r="KGG20" s="44"/>
      <c r="KGH20" s="44"/>
      <c r="KGI20" s="44"/>
      <c r="KGJ20" s="44"/>
      <c r="KGK20" s="44"/>
      <c r="KGL20" s="44"/>
      <c r="KGM20" s="44"/>
      <c r="KGN20" s="44"/>
      <c r="KGO20" s="44"/>
      <c r="KGP20" s="44"/>
      <c r="KGQ20" s="44"/>
      <c r="KGR20" s="44"/>
      <c r="KGS20" s="44"/>
      <c r="KGT20" s="44"/>
      <c r="KGU20" s="44"/>
      <c r="KGV20" s="44"/>
      <c r="KGW20" s="44"/>
      <c r="KGX20" s="44"/>
      <c r="KGY20" s="44"/>
      <c r="KGZ20" s="44"/>
      <c r="KHA20" s="44"/>
      <c r="KHB20" s="44"/>
      <c r="KHC20" s="44"/>
      <c r="KHD20" s="44"/>
      <c r="KHE20" s="44"/>
      <c r="KHF20" s="44"/>
      <c r="KHG20" s="44"/>
      <c r="KHH20" s="44"/>
      <c r="KHI20" s="44"/>
      <c r="KHJ20" s="44"/>
      <c r="KHK20" s="44"/>
      <c r="KHL20" s="44"/>
      <c r="KHM20" s="44"/>
      <c r="KHN20" s="44"/>
      <c r="KHO20" s="44"/>
      <c r="KHP20" s="44"/>
      <c r="KHQ20" s="44"/>
      <c r="KHR20" s="44"/>
      <c r="KHS20" s="44"/>
      <c r="KHT20" s="44"/>
      <c r="KHU20" s="44"/>
      <c r="KHV20" s="44"/>
      <c r="KHW20" s="44"/>
      <c r="KHX20" s="44"/>
      <c r="KHY20" s="44"/>
      <c r="KHZ20" s="44"/>
      <c r="KIA20" s="44"/>
      <c r="KIB20" s="44"/>
      <c r="KIC20" s="44"/>
      <c r="KID20" s="44"/>
      <c r="KIE20" s="44"/>
      <c r="KIF20" s="44"/>
      <c r="KIG20" s="44"/>
      <c r="KIH20" s="44"/>
      <c r="KII20" s="44"/>
      <c r="KIJ20" s="44"/>
      <c r="KIK20" s="44"/>
      <c r="KIL20" s="44"/>
      <c r="KIM20" s="44"/>
      <c r="KIN20" s="44"/>
      <c r="KIO20" s="44"/>
      <c r="KIP20" s="44"/>
      <c r="KIQ20" s="44"/>
      <c r="KIR20" s="44"/>
      <c r="KIS20" s="44"/>
      <c r="KIT20" s="44"/>
      <c r="KIU20" s="44"/>
      <c r="KIV20" s="44"/>
      <c r="KIW20" s="44"/>
      <c r="KIX20" s="44"/>
      <c r="KIY20" s="44"/>
      <c r="KIZ20" s="44"/>
      <c r="KJA20" s="44"/>
      <c r="KJB20" s="44"/>
      <c r="KJC20" s="44"/>
      <c r="KJD20" s="44"/>
      <c r="KJE20" s="44"/>
      <c r="KJF20" s="44"/>
      <c r="KJG20" s="44"/>
      <c r="KJH20" s="44"/>
      <c r="KJI20" s="44"/>
      <c r="KJJ20" s="44"/>
      <c r="KJK20" s="44"/>
      <c r="KJL20" s="44"/>
      <c r="KJM20" s="44"/>
      <c r="KJN20" s="44"/>
      <c r="KJO20" s="44"/>
      <c r="KJP20" s="44"/>
      <c r="KJQ20" s="44"/>
      <c r="KJR20" s="44"/>
      <c r="KJS20" s="44"/>
      <c r="KJT20" s="44"/>
      <c r="KJU20" s="44"/>
      <c r="KJV20" s="44"/>
      <c r="KJW20" s="44"/>
      <c r="KJX20" s="44"/>
      <c r="KJY20" s="44"/>
      <c r="KJZ20" s="44"/>
      <c r="KKA20" s="44"/>
      <c r="KKB20" s="44"/>
      <c r="KKC20" s="44"/>
      <c r="KKD20" s="44"/>
      <c r="KKE20" s="44"/>
      <c r="KKF20" s="44"/>
      <c r="KKG20" s="44"/>
      <c r="KKH20" s="44"/>
      <c r="KKI20" s="44"/>
      <c r="KKJ20" s="44"/>
      <c r="KKK20" s="44"/>
      <c r="KKL20" s="44"/>
      <c r="KKM20" s="44"/>
      <c r="KKN20" s="44"/>
      <c r="KKO20" s="44"/>
      <c r="KKP20" s="44"/>
      <c r="KKQ20" s="44"/>
      <c r="KKR20" s="44"/>
      <c r="KKS20" s="44"/>
      <c r="KKT20" s="44"/>
      <c r="KKU20" s="44"/>
      <c r="KKV20" s="44"/>
      <c r="KKW20" s="44"/>
      <c r="KKX20" s="44"/>
      <c r="KKY20" s="44"/>
      <c r="KKZ20" s="44"/>
      <c r="KLA20" s="44"/>
      <c r="KLB20" s="44"/>
      <c r="KLC20" s="44"/>
      <c r="KLD20" s="44"/>
      <c r="KLE20" s="44"/>
      <c r="KLF20" s="44"/>
      <c r="KLG20" s="44"/>
      <c r="KLH20" s="44"/>
      <c r="KLI20" s="44"/>
      <c r="KLJ20" s="44"/>
      <c r="KLK20" s="44"/>
      <c r="KLL20" s="44"/>
      <c r="KLM20" s="44"/>
      <c r="KLN20" s="44"/>
      <c r="KLO20" s="44"/>
      <c r="KLP20" s="44"/>
      <c r="KLQ20" s="44"/>
      <c r="KLR20" s="44"/>
      <c r="KLS20" s="44"/>
      <c r="KLT20" s="44"/>
      <c r="KLU20" s="44"/>
      <c r="KLV20" s="44"/>
      <c r="KLW20" s="44"/>
      <c r="KLX20" s="44"/>
      <c r="KLY20" s="44"/>
      <c r="KLZ20" s="44"/>
      <c r="KMA20" s="44"/>
      <c r="KMB20" s="44"/>
      <c r="KMC20" s="44"/>
      <c r="KMD20" s="44"/>
      <c r="KME20" s="44"/>
      <c r="KMF20" s="44"/>
      <c r="KMG20" s="44"/>
      <c r="KMH20" s="44"/>
      <c r="KMI20" s="44"/>
      <c r="KMJ20" s="44"/>
      <c r="KMK20" s="44"/>
      <c r="KML20" s="44"/>
      <c r="KMM20" s="44"/>
      <c r="KMN20" s="44"/>
      <c r="KMO20" s="44"/>
      <c r="KMP20" s="44"/>
      <c r="KMQ20" s="44"/>
      <c r="KMR20" s="44"/>
      <c r="KMS20" s="44"/>
      <c r="KMT20" s="44"/>
      <c r="KMU20" s="44"/>
      <c r="KMV20" s="44"/>
      <c r="KMW20" s="44"/>
      <c r="KMX20" s="44"/>
      <c r="KMY20" s="44"/>
      <c r="KMZ20" s="44"/>
      <c r="KNA20" s="44"/>
      <c r="KNB20" s="44"/>
      <c r="KNC20" s="44"/>
      <c r="KND20" s="44"/>
      <c r="KNE20" s="44"/>
      <c r="KNF20" s="44"/>
      <c r="KNG20" s="44"/>
      <c r="KNH20" s="44"/>
      <c r="KNI20" s="44"/>
      <c r="KNJ20" s="44"/>
      <c r="KNK20" s="44"/>
      <c r="KNL20" s="44"/>
      <c r="KNM20" s="44"/>
      <c r="KNN20" s="44"/>
      <c r="KNO20" s="44"/>
      <c r="KNP20" s="44"/>
      <c r="KNQ20" s="44"/>
      <c r="KNR20" s="44"/>
      <c r="KNS20" s="44"/>
      <c r="KNT20" s="44"/>
      <c r="KNU20" s="44"/>
      <c r="KNV20" s="44"/>
      <c r="KNW20" s="44"/>
      <c r="KNX20" s="44"/>
      <c r="KNY20" s="44"/>
      <c r="KNZ20" s="44"/>
      <c r="KOA20" s="44"/>
      <c r="KOB20" s="44"/>
      <c r="KOC20" s="44"/>
      <c r="KOD20" s="44"/>
      <c r="KOE20" s="44"/>
      <c r="KOF20" s="44"/>
      <c r="KOG20" s="44"/>
      <c r="KOH20" s="44"/>
      <c r="KOI20" s="44"/>
      <c r="KOJ20" s="44"/>
      <c r="KOK20" s="44"/>
      <c r="KOL20" s="44"/>
      <c r="KOM20" s="44"/>
      <c r="KON20" s="44"/>
      <c r="KOO20" s="44"/>
      <c r="KOP20" s="44"/>
      <c r="KOQ20" s="44"/>
      <c r="KOR20" s="44"/>
      <c r="KOS20" s="44"/>
      <c r="KOT20" s="44"/>
      <c r="KOU20" s="44"/>
      <c r="KOV20" s="44"/>
      <c r="KOW20" s="44"/>
      <c r="KOX20" s="44"/>
      <c r="KOY20" s="44"/>
      <c r="KOZ20" s="44"/>
      <c r="KPA20" s="44"/>
      <c r="KPB20" s="44"/>
      <c r="KPC20" s="44"/>
      <c r="KPD20" s="44"/>
      <c r="KPE20" s="44"/>
      <c r="KPF20" s="44"/>
      <c r="KPG20" s="44"/>
      <c r="KPH20" s="44"/>
      <c r="KPI20" s="44"/>
      <c r="KPJ20" s="44"/>
      <c r="KPK20" s="44"/>
      <c r="KPL20" s="44"/>
      <c r="KPM20" s="44"/>
      <c r="KPN20" s="44"/>
      <c r="KPO20" s="44"/>
      <c r="KPP20" s="44"/>
      <c r="KPQ20" s="44"/>
      <c r="KPR20" s="44"/>
      <c r="KPS20" s="44"/>
      <c r="KPT20" s="44"/>
      <c r="KPU20" s="44"/>
      <c r="KPV20" s="44"/>
      <c r="KPW20" s="44"/>
      <c r="KPX20" s="44"/>
      <c r="KPY20" s="44"/>
      <c r="KPZ20" s="44"/>
      <c r="KQA20" s="44"/>
      <c r="KQB20" s="44"/>
      <c r="KQC20" s="44"/>
      <c r="KQD20" s="44"/>
      <c r="KQE20" s="44"/>
      <c r="KQF20" s="44"/>
      <c r="KQG20" s="44"/>
      <c r="KQH20" s="44"/>
      <c r="KQI20" s="44"/>
      <c r="KQJ20" s="44"/>
      <c r="KQK20" s="44"/>
      <c r="KQL20" s="44"/>
      <c r="KQM20" s="44"/>
      <c r="KQN20" s="44"/>
      <c r="KQO20" s="44"/>
      <c r="KQP20" s="44"/>
      <c r="KQQ20" s="44"/>
      <c r="KQR20" s="44"/>
      <c r="KQS20" s="44"/>
      <c r="KQT20" s="44"/>
      <c r="KQU20" s="44"/>
      <c r="KQV20" s="44"/>
      <c r="KQW20" s="44"/>
      <c r="KQX20" s="44"/>
      <c r="KQY20" s="44"/>
      <c r="KQZ20" s="44"/>
      <c r="KRA20" s="44"/>
      <c r="KRB20" s="44"/>
      <c r="KRC20" s="44"/>
      <c r="KRD20" s="44"/>
      <c r="KRE20" s="44"/>
      <c r="KRF20" s="44"/>
      <c r="KRG20" s="44"/>
      <c r="KRH20" s="44"/>
      <c r="KRI20" s="44"/>
      <c r="KRJ20" s="44"/>
      <c r="KRK20" s="44"/>
      <c r="KRL20" s="44"/>
      <c r="KRM20" s="44"/>
      <c r="KRN20" s="44"/>
      <c r="KRO20" s="44"/>
      <c r="KRP20" s="44"/>
      <c r="KRQ20" s="44"/>
      <c r="KRR20" s="44"/>
      <c r="KRS20" s="44"/>
      <c r="KRT20" s="44"/>
      <c r="KRU20" s="44"/>
      <c r="KRV20" s="44"/>
      <c r="KRW20" s="44"/>
      <c r="KRX20" s="44"/>
      <c r="KRY20" s="44"/>
      <c r="KRZ20" s="44"/>
      <c r="KSA20" s="44"/>
      <c r="KSB20" s="44"/>
      <c r="KSC20" s="44"/>
      <c r="KSD20" s="44"/>
      <c r="KSE20" s="44"/>
      <c r="KSF20" s="44"/>
      <c r="KSG20" s="44"/>
      <c r="KSH20" s="44"/>
      <c r="KSI20" s="44"/>
      <c r="KSJ20" s="44"/>
      <c r="KSK20" s="44"/>
      <c r="KSL20" s="44"/>
      <c r="KSM20" s="44"/>
      <c r="KSN20" s="44"/>
      <c r="KSO20" s="44"/>
      <c r="KSP20" s="44"/>
      <c r="KSQ20" s="44"/>
      <c r="KSR20" s="44"/>
      <c r="KSS20" s="44"/>
      <c r="KST20" s="44"/>
      <c r="KSU20" s="44"/>
      <c r="KSV20" s="44"/>
      <c r="KSW20" s="44"/>
      <c r="KSX20" s="44"/>
      <c r="KSY20" s="44"/>
      <c r="KSZ20" s="44"/>
      <c r="KTA20" s="44"/>
      <c r="KTB20" s="44"/>
      <c r="KTC20" s="44"/>
      <c r="KTD20" s="44"/>
      <c r="KTE20" s="44"/>
      <c r="KTF20" s="44"/>
      <c r="KTG20" s="44"/>
      <c r="KTH20" s="44"/>
      <c r="KTI20" s="44"/>
      <c r="KTJ20" s="44"/>
      <c r="KTK20" s="44"/>
      <c r="KTL20" s="44"/>
      <c r="KTM20" s="44"/>
      <c r="KTN20" s="44"/>
      <c r="KTO20" s="44"/>
      <c r="KTP20" s="44"/>
      <c r="KTQ20" s="44"/>
      <c r="KTR20" s="44"/>
      <c r="KTS20" s="44"/>
      <c r="KTT20" s="44"/>
      <c r="KTU20" s="44"/>
      <c r="KTV20" s="44"/>
      <c r="KTW20" s="44"/>
      <c r="KTX20" s="44"/>
      <c r="KTY20" s="44"/>
      <c r="KTZ20" s="44"/>
      <c r="KUA20" s="44"/>
      <c r="KUB20" s="44"/>
      <c r="KUC20" s="44"/>
      <c r="KUD20" s="44"/>
      <c r="KUE20" s="44"/>
      <c r="KUF20" s="44"/>
      <c r="KUG20" s="44"/>
      <c r="KUH20" s="44"/>
      <c r="KUI20" s="44"/>
      <c r="KUJ20" s="44"/>
      <c r="KUK20" s="44"/>
      <c r="KUL20" s="44"/>
      <c r="KUM20" s="44"/>
      <c r="KUN20" s="44"/>
      <c r="KUO20" s="44"/>
      <c r="KUP20" s="44"/>
      <c r="KUQ20" s="44"/>
      <c r="KUR20" s="44"/>
      <c r="KUS20" s="44"/>
      <c r="KUT20" s="44"/>
      <c r="KUU20" s="44"/>
      <c r="KUV20" s="44"/>
      <c r="KUW20" s="44"/>
      <c r="KUX20" s="44"/>
      <c r="KUY20" s="44"/>
      <c r="KUZ20" s="44"/>
      <c r="KVA20" s="44"/>
      <c r="KVB20" s="44"/>
      <c r="KVC20" s="44"/>
      <c r="KVD20" s="44"/>
      <c r="KVE20" s="44"/>
      <c r="KVF20" s="44"/>
      <c r="KVG20" s="44"/>
      <c r="KVH20" s="44"/>
      <c r="KVI20" s="44"/>
      <c r="KVJ20" s="44"/>
      <c r="KVK20" s="44"/>
      <c r="KVL20" s="44"/>
      <c r="KVM20" s="44"/>
      <c r="KVN20" s="44"/>
      <c r="KVO20" s="44"/>
      <c r="KVP20" s="44"/>
      <c r="KVQ20" s="44"/>
      <c r="KVR20" s="44"/>
      <c r="KVS20" s="44"/>
      <c r="KVT20" s="44"/>
      <c r="KVU20" s="44"/>
      <c r="KVV20" s="44"/>
      <c r="KVW20" s="44"/>
      <c r="KVX20" s="44"/>
      <c r="KVY20" s="44"/>
      <c r="KVZ20" s="44"/>
      <c r="KWA20" s="44"/>
      <c r="KWB20" s="44"/>
      <c r="KWC20" s="44"/>
      <c r="KWD20" s="44"/>
      <c r="KWE20" s="44"/>
      <c r="KWF20" s="44"/>
      <c r="KWG20" s="44"/>
      <c r="KWH20" s="44"/>
      <c r="KWI20" s="44"/>
      <c r="KWJ20" s="44"/>
      <c r="KWK20" s="44"/>
      <c r="KWL20" s="44"/>
      <c r="KWM20" s="44"/>
      <c r="KWN20" s="44"/>
      <c r="KWO20" s="44"/>
      <c r="KWP20" s="44"/>
      <c r="KWQ20" s="44"/>
      <c r="KWR20" s="44"/>
      <c r="KWS20" s="44"/>
      <c r="KWT20" s="44"/>
      <c r="KWU20" s="44"/>
      <c r="KWV20" s="44"/>
      <c r="KWW20" s="44"/>
      <c r="KWX20" s="44"/>
      <c r="KWY20" s="44"/>
      <c r="KWZ20" s="44"/>
      <c r="KXA20" s="44"/>
      <c r="KXB20" s="44"/>
      <c r="KXC20" s="44"/>
      <c r="KXD20" s="44"/>
      <c r="KXE20" s="44"/>
      <c r="KXF20" s="44"/>
      <c r="KXG20" s="44"/>
      <c r="KXH20" s="44"/>
      <c r="KXI20" s="44"/>
      <c r="KXJ20" s="44"/>
      <c r="KXK20" s="44"/>
      <c r="KXL20" s="44"/>
      <c r="KXM20" s="44"/>
      <c r="KXN20" s="44"/>
      <c r="KXO20" s="44"/>
      <c r="KXP20" s="44"/>
      <c r="KXQ20" s="44"/>
      <c r="KXR20" s="44"/>
      <c r="KXS20" s="44"/>
      <c r="KXT20" s="44"/>
      <c r="KXU20" s="44"/>
      <c r="KXV20" s="44"/>
      <c r="KXW20" s="44"/>
      <c r="KXX20" s="44"/>
      <c r="KXY20" s="44"/>
      <c r="KXZ20" s="44"/>
      <c r="KYA20" s="44"/>
      <c r="KYB20" s="44"/>
      <c r="KYC20" s="44"/>
      <c r="KYD20" s="44"/>
      <c r="KYE20" s="44"/>
      <c r="KYF20" s="44"/>
      <c r="KYG20" s="44"/>
      <c r="KYH20" s="44"/>
      <c r="KYI20" s="44"/>
      <c r="KYJ20" s="44"/>
      <c r="KYK20" s="44"/>
      <c r="KYL20" s="44"/>
      <c r="KYM20" s="44"/>
      <c r="KYN20" s="44"/>
      <c r="KYO20" s="44"/>
      <c r="KYP20" s="44"/>
      <c r="KYQ20" s="44"/>
      <c r="KYR20" s="44"/>
      <c r="KYS20" s="44"/>
      <c r="KYT20" s="44"/>
      <c r="KYU20" s="44"/>
      <c r="KYV20" s="44"/>
      <c r="KYW20" s="44"/>
      <c r="KYX20" s="44"/>
      <c r="KYY20" s="44"/>
      <c r="KYZ20" s="44"/>
      <c r="KZA20" s="44"/>
      <c r="KZB20" s="44"/>
      <c r="KZC20" s="44"/>
      <c r="KZD20" s="44"/>
      <c r="KZE20" s="44"/>
      <c r="KZF20" s="44"/>
      <c r="KZG20" s="44"/>
      <c r="KZH20" s="44"/>
      <c r="KZI20" s="44"/>
      <c r="KZJ20" s="44"/>
      <c r="KZK20" s="44"/>
      <c r="KZL20" s="44"/>
      <c r="KZM20" s="44"/>
      <c r="KZN20" s="44"/>
      <c r="KZO20" s="44"/>
      <c r="KZP20" s="44"/>
      <c r="KZQ20" s="44"/>
      <c r="KZR20" s="44"/>
      <c r="KZS20" s="44"/>
      <c r="KZT20" s="44"/>
      <c r="KZU20" s="44"/>
      <c r="KZV20" s="44"/>
      <c r="KZW20" s="44"/>
      <c r="KZX20" s="44"/>
      <c r="KZY20" s="44"/>
      <c r="KZZ20" s="44"/>
      <c r="LAA20" s="44"/>
      <c r="LAB20" s="44"/>
      <c r="LAC20" s="44"/>
      <c r="LAD20" s="44"/>
      <c r="LAE20" s="44"/>
      <c r="LAF20" s="44"/>
      <c r="LAG20" s="44"/>
      <c r="LAH20" s="44"/>
      <c r="LAI20" s="44"/>
      <c r="LAJ20" s="44"/>
      <c r="LAK20" s="44"/>
      <c r="LAL20" s="44"/>
      <c r="LAM20" s="44"/>
      <c r="LAN20" s="44"/>
      <c r="LAO20" s="44"/>
      <c r="LAP20" s="44"/>
      <c r="LAQ20" s="44"/>
      <c r="LAR20" s="44"/>
      <c r="LAS20" s="44"/>
      <c r="LAT20" s="44"/>
      <c r="LAU20" s="44"/>
      <c r="LAV20" s="44"/>
      <c r="LAW20" s="44"/>
      <c r="LAX20" s="44"/>
      <c r="LAY20" s="44"/>
      <c r="LAZ20" s="44"/>
      <c r="LBA20" s="44"/>
      <c r="LBB20" s="44"/>
      <c r="LBC20" s="44"/>
      <c r="LBD20" s="44"/>
      <c r="LBE20" s="44"/>
      <c r="LBF20" s="44"/>
      <c r="LBG20" s="44"/>
      <c r="LBH20" s="44"/>
      <c r="LBI20" s="44"/>
      <c r="LBJ20" s="44"/>
      <c r="LBK20" s="44"/>
      <c r="LBL20" s="44"/>
      <c r="LBM20" s="44"/>
      <c r="LBN20" s="44"/>
      <c r="LBO20" s="44"/>
      <c r="LBP20" s="44"/>
      <c r="LBQ20" s="44"/>
      <c r="LBR20" s="44"/>
      <c r="LBS20" s="44"/>
      <c r="LBT20" s="44"/>
      <c r="LBU20" s="44"/>
      <c r="LBV20" s="44"/>
      <c r="LBW20" s="44"/>
      <c r="LBX20" s="44"/>
      <c r="LBY20" s="44"/>
      <c r="LBZ20" s="44"/>
      <c r="LCA20" s="44"/>
      <c r="LCB20" s="44"/>
      <c r="LCC20" s="44"/>
      <c r="LCD20" s="44"/>
      <c r="LCE20" s="44"/>
      <c r="LCF20" s="44"/>
      <c r="LCG20" s="44"/>
      <c r="LCH20" s="44"/>
      <c r="LCI20" s="44"/>
      <c r="LCJ20" s="44"/>
      <c r="LCK20" s="44"/>
      <c r="LCL20" s="44"/>
      <c r="LCM20" s="44"/>
      <c r="LCN20" s="44"/>
      <c r="LCO20" s="44"/>
      <c r="LCP20" s="44"/>
      <c r="LCQ20" s="44"/>
      <c r="LCR20" s="44"/>
      <c r="LCS20" s="44"/>
      <c r="LCT20" s="44"/>
      <c r="LCU20" s="44"/>
      <c r="LCV20" s="44"/>
      <c r="LCW20" s="44"/>
      <c r="LCX20" s="44"/>
      <c r="LCY20" s="44"/>
      <c r="LCZ20" s="44"/>
      <c r="LDA20" s="44"/>
      <c r="LDB20" s="44"/>
      <c r="LDC20" s="44"/>
      <c r="LDD20" s="44"/>
      <c r="LDE20" s="44"/>
      <c r="LDF20" s="44"/>
      <c r="LDG20" s="44"/>
      <c r="LDH20" s="44"/>
      <c r="LDI20" s="44"/>
      <c r="LDJ20" s="44"/>
      <c r="LDK20" s="44"/>
      <c r="LDL20" s="44"/>
      <c r="LDM20" s="44"/>
      <c r="LDN20" s="44"/>
      <c r="LDO20" s="44"/>
      <c r="LDP20" s="44"/>
      <c r="LDQ20" s="44"/>
      <c r="LDR20" s="44"/>
      <c r="LDS20" s="44"/>
      <c r="LDT20" s="44"/>
      <c r="LDU20" s="44"/>
      <c r="LDV20" s="44"/>
      <c r="LDW20" s="44"/>
      <c r="LDX20" s="44"/>
      <c r="LDY20" s="44"/>
      <c r="LDZ20" s="44"/>
      <c r="LEA20" s="44"/>
      <c r="LEB20" s="44"/>
      <c r="LEC20" s="44"/>
      <c r="LED20" s="44"/>
      <c r="LEE20" s="44"/>
      <c r="LEF20" s="44"/>
      <c r="LEG20" s="44"/>
      <c r="LEH20" s="44"/>
      <c r="LEI20" s="44"/>
      <c r="LEJ20" s="44"/>
      <c r="LEK20" s="44"/>
      <c r="LEL20" s="44"/>
      <c r="LEM20" s="44"/>
      <c r="LEN20" s="44"/>
      <c r="LEO20" s="44"/>
      <c r="LEP20" s="44"/>
      <c r="LEQ20" s="44"/>
      <c r="LER20" s="44"/>
      <c r="LES20" s="44"/>
      <c r="LET20" s="44"/>
      <c r="LEU20" s="44"/>
      <c r="LEV20" s="44"/>
      <c r="LEW20" s="44"/>
      <c r="LEX20" s="44"/>
      <c r="LEY20" s="44"/>
      <c r="LEZ20" s="44"/>
      <c r="LFA20" s="44"/>
      <c r="LFB20" s="44"/>
      <c r="LFC20" s="44"/>
      <c r="LFD20" s="44"/>
      <c r="LFE20" s="44"/>
      <c r="LFF20" s="44"/>
      <c r="LFG20" s="44"/>
      <c r="LFH20" s="44"/>
      <c r="LFI20" s="44"/>
      <c r="LFJ20" s="44"/>
      <c r="LFK20" s="44"/>
      <c r="LFL20" s="44"/>
      <c r="LFM20" s="44"/>
      <c r="LFN20" s="44"/>
      <c r="LFO20" s="44"/>
      <c r="LFP20" s="44"/>
      <c r="LFQ20" s="44"/>
      <c r="LFR20" s="44"/>
      <c r="LFS20" s="44"/>
      <c r="LFT20" s="44"/>
      <c r="LFU20" s="44"/>
      <c r="LFV20" s="44"/>
      <c r="LFW20" s="44"/>
      <c r="LFX20" s="44"/>
      <c r="LFY20" s="44"/>
      <c r="LFZ20" s="44"/>
      <c r="LGA20" s="44"/>
      <c r="LGB20" s="44"/>
      <c r="LGC20" s="44"/>
      <c r="LGD20" s="44"/>
      <c r="LGE20" s="44"/>
      <c r="LGF20" s="44"/>
      <c r="LGG20" s="44"/>
      <c r="LGH20" s="44"/>
      <c r="LGI20" s="44"/>
      <c r="LGJ20" s="44"/>
      <c r="LGK20" s="44"/>
      <c r="LGL20" s="44"/>
      <c r="LGM20" s="44"/>
      <c r="LGN20" s="44"/>
      <c r="LGO20" s="44"/>
      <c r="LGP20" s="44"/>
      <c r="LGQ20" s="44"/>
      <c r="LGR20" s="44"/>
      <c r="LGS20" s="44"/>
      <c r="LGT20" s="44"/>
      <c r="LGU20" s="44"/>
      <c r="LGV20" s="44"/>
      <c r="LGW20" s="44"/>
      <c r="LGX20" s="44"/>
      <c r="LGY20" s="44"/>
      <c r="LGZ20" s="44"/>
      <c r="LHA20" s="44"/>
      <c r="LHB20" s="44"/>
      <c r="LHC20" s="44"/>
      <c r="LHD20" s="44"/>
      <c r="LHE20" s="44"/>
      <c r="LHF20" s="44"/>
      <c r="LHG20" s="44"/>
      <c r="LHH20" s="44"/>
      <c r="LHI20" s="44"/>
      <c r="LHJ20" s="44"/>
      <c r="LHK20" s="44"/>
      <c r="LHL20" s="44"/>
      <c r="LHM20" s="44"/>
      <c r="LHN20" s="44"/>
      <c r="LHO20" s="44"/>
      <c r="LHP20" s="44"/>
      <c r="LHQ20" s="44"/>
      <c r="LHR20" s="44"/>
      <c r="LHS20" s="44"/>
      <c r="LHT20" s="44"/>
      <c r="LHU20" s="44"/>
      <c r="LHV20" s="44"/>
      <c r="LHW20" s="44"/>
      <c r="LHX20" s="44"/>
      <c r="LHY20" s="44"/>
      <c r="LHZ20" s="44"/>
      <c r="LIA20" s="44"/>
      <c r="LIB20" s="44"/>
      <c r="LIC20" s="44"/>
      <c r="LID20" s="44"/>
      <c r="LIE20" s="44"/>
      <c r="LIF20" s="44"/>
      <c r="LIG20" s="44"/>
      <c r="LIH20" s="44"/>
      <c r="LII20" s="44"/>
      <c r="LIJ20" s="44"/>
      <c r="LIK20" s="44"/>
      <c r="LIL20" s="44"/>
      <c r="LIM20" s="44"/>
      <c r="LIN20" s="44"/>
      <c r="LIO20" s="44"/>
      <c r="LIP20" s="44"/>
      <c r="LIQ20" s="44"/>
      <c r="LIR20" s="44"/>
      <c r="LIS20" s="44"/>
      <c r="LIT20" s="44"/>
      <c r="LIU20" s="44"/>
      <c r="LIV20" s="44"/>
      <c r="LIW20" s="44"/>
      <c r="LIX20" s="44"/>
      <c r="LIY20" s="44"/>
      <c r="LIZ20" s="44"/>
      <c r="LJA20" s="44"/>
      <c r="LJB20" s="44"/>
      <c r="LJC20" s="44"/>
      <c r="LJD20" s="44"/>
      <c r="LJE20" s="44"/>
      <c r="LJF20" s="44"/>
      <c r="LJG20" s="44"/>
      <c r="LJH20" s="44"/>
      <c r="LJI20" s="44"/>
      <c r="LJJ20" s="44"/>
      <c r="LJK20" s="44"/>
      <c r="LJL20" s="44"/>
      <c r="LJM20" s="44"/>
      <c r="LJN20" s="44"/>
      <c r="LJO20" s="44"/>
      <c r="LJP20" s="44"/>
      <c r="LJQ20" s="44"/>
      <c r="LJR20" s="44"/>
      <c r="LJS20" s="44"/>
      <c r="LJT20" s="44"/>
      <c r="LJU20" s="44"/>
      <c r="LJV20" s="44"/>
      <c r="LJW20" s="44"/>
      <c r="LJX20" s="44"/>
      <c r="LJY20" s="44"/>
      <c r="LJZ20" s="44"/>
      <c r="LKA20" s="44"/>
      <c r="LKB20" s="44"/>
      <c r="LKC20" s="44"/>
      <c r="LKD20" s="44"/>
      <c r="LKE20" s="44"/>
      <c r="LKF20" s="44"/>
      <c r="LKG20" s="44"/>
      <c r="LKH20" s="44"/>
      <c r="LKI20" s="44"/>
      <c r="LKJ20" s="44"/>
      <c r="LKK20" s="44"/>
      <c r="LKL20" s="44"/>
      <c r="LKM20" s="44"/>
      <c r="LKN20" s="44"/>
      <c r="LKO20" s="44"/>
      <c r="LKP20" s="44"/>
      <c r="LKQ20" s="44"/>
      <c r="LKR20" s="44"/>
      <c r="LKS20" s="44"/>
      <c r="LKT20" s="44"/>
      <c r="LKU20" s="44"/>
      <c r="LKV20" s="44"/>
      <c r="LKW20" s="44"/>
      <c r="LKX20" s="44"/>
      <c r="LKY20" s="44"/>
      <c r="LKZ20" s="44"/>
      <c r="LLA20" s="44"/>
      <c r="LLB20" s="44"/>
      <c r="LLC20" s="44"/>
      <c r="LLD20" s="44"/>
      <c r="LLE20" s="44"/>
      <c r="LLF20" s="44"/>
      <c r="LLG20" s="44"/>
      <c r="LLH20" s="44"/>
      <c r="LLI20" s="44"/>
      <c r="LLJ20" s="44"/>
      <c r="LLK20" s="44"/>
      <c r="LLL20" s="44"/>
      <c r="LLM20" s="44"/>
      <c r="LLN20" s="44"/>
      <c r="LLO20" s="44"/>
      <c r="LLP20" s="44"/>
      <c r="LLQ20" s="44"/>
      <c r="LLR20" s="44"/>
      <c r="LLS20" s="44"/>
      <c r="LLT20" s="44"/>
      <c r="LLU20" s="44"/>
      <c r="LLV20" s="44"/>
      <c r="LLW20" s="44"/>
      <c r="LLX20" s="44"/>
      <c r="LLY20" s="44"/>
      <c r="LLZ20" s="44"/>
      <c r="LMA20" s="44"/>
      <c r="LMB20" s="44"/>
      <c r="LMC20" s="44"/>
      <c r="LMD20" s="44"/>
      <c r="LME20" s="44"/>
      <c r="LMF20" s="44"/>
      <c r="LMG20" s="44"/>
      <c r="LMH20" s="44"/>
      <c r="LMI20" s="44"/>
      <c r="LMJ20" s="44"/>
      <c r="LMK20" s="44"/>
      <c r="LML20" s="44"/>
      <c r="LMM20" s="44"/>
      <c r="LMN20" s="44"/>
      <c r="LMO20" s="44"/>
      <c r="LMP20" s="44"/>
      <c r="LMQ20" s="44"/>
      <c r="LMR20" s="44"/>
      <c r="LMS20" s="44"/>
      <c r="LMT20" s="44"/>
      <c r="LMU20" s="44"/>
      <c r="LMV20" s="44"/>
      <c r="LMW20" s="44"/>
      <c r="LMX20" s="44"/>
      <c r="LMY20" s="44"/>
      <c r="LMZ20" s="44"/>
      <c r="LNA20" s="44"/>
      <c r="LNB20" s="44"/>
      <c r="LNC20" s="44"/>
      <c r="LND20" s="44"/>
      <c r="LNE20" s="44"/>
      <c r="LNF20" s="44"/>
      <c r="LNG20" s="44"/>
      <c r="LNH20" s="44"/>
      <c r="LNI20" s="44"/>
      <c r="LNJ20" s="44"/>
      <c r="LNK20" s="44"/>
      <c r="LNL20" s="44"/>
      <c r="LNM20" s="44"/>
      <c r="LNN20" s="44"/>
      <c r="LNO20" s="44"/>
      <c r="LNP20" s="44"/>
      <c r="LNQ20" s="44"/>
      <c r="LNR20" s="44"/>
      <c r="LNS20" s="44"/>
      <c r="LNT20" s="44"/>
      <c r="LNU20" s="44"/>
      <c r="LNV20" s="44"/>
      <c r="LNW20" s="44"/>
      <c r="LNX20" s="44"/>
      <c r="LNY20" s="44"/>
      <c r="LNZ20" s="44"/>
      <c r="LOA20" s="44"/>
      <c r="LOB20" s="44"/>
      <c r="LOC20" s="44"/>
      <c r="LOD20" s="44"/>
      <c r="LOE20" s="44"/>
      <c r="LOF20" s="44"/>
      <c r="LOG20" s="44"/>
      <c r="LOH20" s="44"/>
      <c r="LOI20" s="44"/>
      <c r="LOJ20" s="44"/>
      <c r="LOK20" s="44"/>
      <c r="LOL20" s="44"/>
      <c r="LOM20" s="44"/>
      <c r="LON20" s="44"/>
      <c r="LOO20" s="44"/>
      <c r="LOP20" s="44"/>
      <c r="LOQ20" s="44"/>
      <c r="LOR20" s="44"/>
      <c r="LOS20" s="44"/>
      <c r="LOT20" s="44"/>
      <c r="LOU20" s="44"/>
      <c r="LOV20" s="44"/>
      <c r="LOW20" s="44"/>
      <c r="LOX20" s="44"/>
      <c r="LOY20" s="44"/>
      <c r="LOZ20" s="44"/>
      <c r="LPA20" s="44"/>
      <c r="LPB20" s="44"/>
      <c r="LPC20" s="44"/>
      <c r="LPD20" s="44"/>
      <c r="LPE20" s="44"/>
      <c r="LPF20" s="44"/>
      <c r="LPG20" s="44"/>
      <c r="LPH20" s="44"/>
      <c r="LPI20" s="44"/>
      <c r="LPJ20" s="44"/>
      <c r="LPK20" s="44"/>
      <c r="LPL20" s="44"/>
      <c r="LPM20" s="44"/>
      <c r="LPN20" s="44"/>
      <c r="LPO20" s="44"/>
      <c r="LPP20" s="44"/>
      <c r="LPQ20" s="44"/>
      <c r="LPR20" s="44"/>
      <c r="LPS20" s="44"/>
      <c r="LPT20" s="44"/>
      <c r="LPU20" s="44"/>
      <c r="LPV20" s="44"/>
      <c r="LPW20" s="44"/>
      <c r="LPX20" s="44"/>
      <c r="LPY20" s="44"/>
      <c r="LPZ20" s="44"/>
      <c r="LQA20" s="44"/>
      <c r="LQB20" s="44"/>
      <c r="LQC20" s="44"/>
      <c r="LQD20" s="44"/>
      <c r="LQE20" s="44"/>
      <c r="LQF20" s="44"/>
      <c r="LQG20" s="44"/>
      <c r="LQH20" s="44"/>
      <c r="LQI20" s="44"/>
      <c r="LQJ20" s="44"/>
      <c r="LQK20" s="44"/>
      <c r="LQL20" s="44"/>
      <c r="LQM20" s="44"/>
      <c r="LQN20" s="44"/>
      <c r="LQO20" s="44"/>
      <c r="LQP20" s="44"/>
      <c r="LQQ20" s="44"/>
      <c r="LQR20" s="44"/>
      <c r="LQS20" s="44"/>
      <c r="LQT20" s="44"/>
      <c r="LQU20" s="44"/>
      <c r="LQV20" s="44"/>
      <c r="LQW20" s="44"/>
      <c r="LQX20" s="44"/>
      <c r="LQY20" s="44"/>
      <c r="LQZ20" s="44"/>
      <c r="LRA20" s="44"/>
      <c r="LRB20" s="44"/>
      <c r="LRC20" s="44"/>
      <c r="LRD20" s="44"/>
      <c r="LRE20" s="44"/>
      <c r="LRF20" s="44"/>
      <c r="LRG20" s="44"/>
      <c r="LRH20" s="44"/>
      <c r="LRI20" s="44"/>
      <c r="LRJ20" s="44"/>
      <c r="LRK20" s="44"/>
      <c r="LRL20" s="44"/>
      <c r="LRM20" s="44"/>
      <c r="LRN20" s="44"/>
      <c r="LRO20" s="44"/>
      <c r="LRP20" s="44"/>
      <c r="LRQ20" s="44"/>
      <c r="LRR20" s="44"/>
      <c r="LRS20" s="44"/>
      <c r="LRT20" s="44"/>
      <c r="LRU20" s="44"/>
      <c r="LRV20" s="44"/>
      <c r="LRW20" s="44"/>
      <c r="LRX20" s="44"/>
      <c r="LRY20" s="44"/>
      <c r="LRZ20" s="44"/>
      <c r="LSA20" s="44"/>
      <c r="LSB20" s="44"/>
      <c r="LSC20" s="44"/>
      <c r="LSD20" s="44"/>
      <c r="LSE20" s="44"/>
      <c r="LSF20" s="44"/>
      <c r="LSG20" s="44"/>
      <c r="LSH20" s="44"/>
      <c r="LSI20" s="44"/>
      <c r="LSJ20" s="44"/>
      <c r="LSK20" s="44"/>
      <c r="LSL20" s="44"/>
      <c r="LSM20" s="44"/>
      <c r="LSN20" s="44"/>
      <c r="LSO20" s="44"/>
      <c r="LSP20" s="44"/>
      <c r="LSQ20" s="44"/>
      <c r="LSR20" s="44"/>
      <c r="LSS20" s="44"/>
      <c r="LST20" s="44"/>
      <c r="LSU20" s="44"/>
      <c r="LSV20" s="44"/>
      <c r="LSW20" s="44"/>
      <c r="LSX20" s="44"/>
      <c r="LSY20" s="44"/>
      <c r="LSZ20" s="44"/>
      <c r="LTA20" s="44"/>
      <c r="LTB20" s="44"/>
      <c r="LTC20" s="44"/>
      <c r="LTD20" s="44"/>
      <c r="LTE20" s="44"/>
      <c r="LTF20" s="44"/>
      <c r="LTG20" s="44"/>
      <c r="LTH20" s="44"/>
      <c r="LTI20" s="44"/>
      <c r="LTJ20" s="44"/>
      <c r="LTK20" s="44"/>
      <c r="LTL20" s="44"/>
      <c r="LTM20" s="44"/>
      <c r="LTN20" s="44"/>
      <c r="LTO20" s="44"/>
      <c r="LTP20" s="44"/>
      <c r="LTQ20" s="44"/>
      <c r="LTR20" s="44"/>
      <c r="LTS20" s="44"/>
      <c r="LTT20" s="44"/>
      <c r="LTU20" s="44"/>
      <c r="LTV20" s="44"/>
      <c r="LTW20" s="44"/>
      <c r="LTX20" s="44"/>
      <c r="LTY20" s="44"/>
      <c r="LTZ20" s="44"/>
      <c r="LUA20" s="44"/>
      <c r="LUB20" s="44"/>
      <c r="LUC20" s="44"/>
      <c r="LUD20" s="44"/>
      <c r="LUE20" s="44"/>
      <c r="LUF20" s="44"/>
      <c r="LUG20" s="44"/>
      <c r="LUH20" s="44"/>
      <c r="LUI20" s="44"/>
      <c r="LUJ20" s="44"/>
      <c r="LUK20" s="44"/>
      <c r="LUL20" s="44"/>
      <c r="LUM20" s="44"/>
      <c r="LUN20" s="44"/>
      <c r="LUO20" s="44"/>
      <c r="LUP20" s="44"/>
      <c r="LUQ20" s="44"/>
      <c r="LUR20" s="44"/>
      <c r="LUS20" s="44"/>
      <c r="LUT20" s="44"/>
      <c r="LUU20" s="44"/>
      <c r="LUV20" s="44"/>
      <c r="LUW20" s="44"/>
      <c r="LUX20" s="44"/>
      <c r="LUY20" s="44"/>
      <c r="LUZ20" s="44"/>
      <c r="LVA20" s="44"/>
      <c r="LVB20" s="44"/>
      <c r="LVC20" s="44"/>
      <c r="LVD20" s="44"/>
      <c r="LVE20" s="44"/>
      <c r="LVF20" s="44"/>
      <c r="LVG20" s="44"/>
      <c r="LVH20" s="44"/>
      <c r="LVI20" s="44"/>
      <c r="LVJ20" s="44"/>
      <c r="LVK20" s="44"/>
      <c r="LVL20" s="44"/>
      <c r="LVM20" s="44"/>
      <c r="LVN20" s="44"/>
      <c r="LVO20" s="44"/>
      <c r="LVP20" s="44"/>
      <c r="LVQ20" s="44"/>
      <c r="LVR20" s="44"/>
      <c r="LVS20" s="44"/>
      <c r="LVT20" s="44"/>
      <c r="LVU20" s="44"/>
      <c r="LVV20" s="44"/>
      <c r="LVW20" s="44"/>
      <c r="LVX20" s="44"/>
      <c r="LVY20" s="44"/>
      <c r="LVZ20" s="44"/>
      <c r="LWA20" s="44"/>
      <c r="LWB20" s="44"/>
      <c r="LWC20" s="44"/>
      <c r="LWD20" s="44"/>
      <c r="LWE20" s="44"/>
      <c r="LWF20" s="44"/>
      <c r="LWG20" s="44"/>
      <c r="LWH20" s="44"/>
      <c r="LWI20" s="44"/>
      <c r="LWJ20" s="44"/>
      <c r="LWK20" s="44"/>
      <c r="LWL20" s="44"/>
      <c r="LWM20" s="44"/>
      <c r="LWN20" s="44"/>
      <c r="LWO20" s="44"/>
      <c r="LWP20" s="44"/>
      <c r="LWQ20" s="44"/>
      <c r="LWR20" s="44"/>
      <c r="LWS20" s="44"/>
      <c r="LWT20" s="44"/>
      <c r="LWU20" s="44"/>
      <c r="LWV20" s="44"/>
      <c r="LWW20" s="44"/>
      <c r="LWX20" s="44"/>
      <c r="LWY20" s="44"/>
      <c r="LWZ20" s="44"/>
      <c r="LXA20" s="44"/>
      <c r="LXB20" s="44"/>
      <c r="LXC20" s="44"/>
      <c r="LXD20" s="44"/>
      <c r="LXE20" s="44"/>
      <c r="LXF20" s="44"/>
      <c r="LXG20" s="44"/>
      <c r="LXH20" s="44"/>
      <c r="LXI20" s="44"/>
      <c r="LXJ20" s="44"/>
      <c r="LXK20" s="44"/>
      <c r="LXL20" s="44"/>
      <c r="LXM20" s="44"/>
      <c r="LXN20" s="44"/>
      <c r="LXO20" s="44"/>
      <c r="LXP20" s="44"/>
      <c r="LXQ20" s="44"/>
      <c r="LXR20" s="44"/>
      <c r="LXS20" s="44"/>
      <c r="LXT20" s="44"/>
      <c r="LXU20" s="44"/>
      <c r="LXV20" s="44"/>
      <c r="LXW20" s="44"/>
      <c r="LXX20" s="44"/>
      <c r="LXY20" s="44"/>
      <c r="LXZ20" s="44"/>
      <c r="LYA20" s="44"/>
      <c r="LYB20" s="44"/>
      <c r="LYC20" s="44"/>
      <c r="LYD20" s="44"/>
      <c r="LYE20" s="44"/>
      <c r="LYF20" s="44"/>
      <c r="LYG20" s="44"/>
      <c r="LYH20" s="44"/>
      <c r="LYI20" s="44"/>
      <c r="LYJ20" s="44"/>
      <c r="LYK20" s="44"/>
      <c r="LYL20" s="44"/>
      <c r="LYM20" s="44"/>
      <c r="LYN20" s="44"/>
      <c r="LYO20" s="44"/>
      <c r="LYP20" s="44"/>
      <c r="LYQ20" s="44"/>
      <c r="LYR20" s="44"/>
      <c r="LYS20" s="44"/>
      <c r="LYT20" s="44"/>
      <c r="LYU20" s="44"/>
      <c r="LYV20" s="44"/>
      <c r="LYW20" s="44"/>
      <c r="LYX20" s="44"/>
      <c r="LYY20" s="44"/>
      <c r="LYZ20" s="44"/>
      <c r="LZA20" s="44"/>
      <c r="LZB20" s="44"/>
      <c r="LZC20" s="44"/>
      <c r="LZD20" s="44"/>
      <c r="LZE20" s="44"/>
      <c r="LZF20" s="44"/>
      <c r="LZG20" s="44"/>
      <c r="LZH20" s="44"/>
      <c r="LZI20" s="44"/>
      <c r="LZJ20" s="44"/>
      <c r="LZK20" s="44"/>
      <c r="LZL20" s="44"/>
      <c r="LZM20" s="44"/>
      <c r="LZN20" s="44"/>
      <c r="LZO20" s="44"/>
      <c r="LZP20" s="44"/>
      <c r="LZQ20" s="44"/>
      <c r="LZR20" s="44"/>
      <c r="LZS20" s="44"/>
      <c r="LZT20" s="44"/>
      <c r="LZU20" s="44"/>
      <c r="LZV20" s="44"/>
      <c r="LZW20" s="44"/>
      <c r="LZX20" s="44"/>
      <c r="LZY20" s="44"/>
      <c r="LZZ20" s="44"/>
      <c r="MAA20" s="44"/>
      <c r="MAB20" s="44"/>
      <c r="MAC20" s="44"/>
      <c r="MAD20" s="44"/>
      <c r="MAE20" s="44"/>
      <c r="MAF20" s="44"/>
      <c r="MAG20" s="44"/>
      <c r="MAH20" s="44"/>
      <c r="MAI20" s="44"/>
      <c r="MAJ20" s="44"/>
      <c r="MAK20" s="44"/>
      <c r="MAL20" s="44"/>
      <c r="MAM20" s="44"/>
      <c r="MAN20" s="44"/>
      <c r="MAO20" s="44"/>
      <c r="MAP20" s="44"/>
      <c r="MAQ20" s="44"/>
      <c r="MAR20" s="44"/>
      <c r="MAS20" s="44"/>
      <c r="MAT20" s="44"/>
      <c r="MAU20" s="44"/>
      <c r="MAV20" s="44"/>
      <c r="MAW20" s="44"/>
      <c r="MAX20" s="44"/>
      <c r="MAY20" s="44"/>
      <c r="MAZ20" s="44"/>
      <c r="MBA20" s="44"/>
      <c r="MBB20" s="44"/>
      <c r="MBC20" s="44"/>
      <c r="MBD20" s="44"/>
      <c r="MBE20" s="44"/>
      <c r="MBF20" s="44"/>
      <c r="MBG20" s="44"/>
      <c r="MBH20" s="44"/>
      <c r="MBI20" s="44"/>
      <c r="MBJ20" s="44"/>
      <c r="MBK20" s="44"/>
      <c r="MBL20" s="44"/>
      <c r="MBM20" s="44"/>
      <c r="MBN20" s="44"/>
      <c r="MBO20" s="44"/>
      <c r="MBP20" s="44"/>
      <c r="MBQ20" s="44"/>
      <c r="MBR20" s="44"/>
      <c r="MBS20" s="44"/>
      <c r="MBT20" s="44"/>
      <c r="MBU20" s="44"/>
      <c r="MBV20" s="44"/>
      <c r="MBW20" s="44"/>
      <c r="MBX20" s="44"/>
      <c r="MBY20" s="44"/>
      <c r="MBZ20" s="44"/>
      <c r="MCA20" s="44"/>
      <c r="MCB20" s="44"/>
      <c r="MCC20" s="44"/>
      <c r="MCD20" s="44"/>
      <c r="MCE20" s="44"/>
      <c r="MCF20" s="44"/>
      <c r="MCG20" s="44"/>
      <c r="MCH20" s="44"/>
      <c r="MCI20" s="44"/>
      <c r="MCJ20" s="44"/>
      <c r="MCK20" s="44"/>
      <c r="MCL20" s="44"/>
      <c r="MCM20" s="44"/>
      <c r="MCN20" s="44"/>
      <c r="MCO20" s="44"/>
      <c r="MCP20" s="44"/>
      <c r="MCQ20" s="44"/>
      <c r="MCR20" s="44"/>
      <c r="MCS20" s="44"/>
      <c r="MCT20" s="44"/>
      <c r="MCU20" s="44"/>
      <c r="MCV20" s="44"/>
      <c r="MCW20" s="44"/>
      <c r="MCX20" s="44"/>
      <c r="MCY20" s="44"/>
      <c r="MCZ20" s="44"/>
      <c r="MDA20" s="44"/>
      <c r="MDB20" s="44"/>
      <c r="MDC20" s="44"/>
      <c r="MDD20" s="44"/>
      <c r="MDE20" s="44"/>
      <c r="MDF20" s="44"/>
      <c r="MDG20" s="44"/>
      <c r="MDH20" s="44"/>
      <c r="MDI20" s="44"/>
      <c r="MDJ20" s="44"/>
      <c r="MDK20" s="44"/>
      <c r="MDL20" s="44"/>
      <c r="MDM20" s="44"/>
      <c r="MDN20" s="44"/>
      <c r="MDO20" s="44"/>
      <c r="MDP20" s="44"/>
      <c r="MDQ20" s="44"/>
      <c r="MDR20" s="44"/>
      <c r="MDS20" s="44"/>
      <c r="MDT20" s="44"/>
      <c r="MDU20" s="44"/>
      <c r="MDV20" s="44"/>
      <c r="MDW20" s="44"/>
      <c r="MDX20" s="44"/>
      <c r="MDY20" s="44"/>
      <c r="MDZ20" s="44"/>
      <c r="MEA20" s="44"/>
      <c r="MEB20" s="44"/>
      <c r="MEC20" s="44"/>
      <c r="MED20" s="44"/>
      <c r="MEE20" s="44"/>
      <c r="MEF20" s="44"/>
      <c r="MEG20" s="44"/>
      <c r="MEH20" s="44"/>
      <c r="MEI20" s="44"/>
      <c r="MEJ20" s="44"/>
      <c r="MEK20" s="44"/>
      <c r="MEL20" s="44"/>
      <c r="MEM20" s="44"/>
      <c r="MEN20" s="44"/>
      <c r="MEO20" s="44"/>
      <c r="MEP20" s="44"/>
      <c r="MEQ20" s="44"/>
      <c r="MER20" s="44"/>
      <c r="MES20" s="44"/>
      <c r="MET20" s="44"/>
      <c r="MEU20" s="44"/>
      <c r="MEV20" s="44"/>
      <c r="MEW20" s="44"/>
      <c r="MEX20" s="44"/>
      <c r="MEY20" s="44"/>
      <c r="MEZ20" s="44"/>
      <c r="MFA20" s="44"/>
      <c r="MFB20" s="44"/>
      <c r="MFC20" s="44"/>
      <c r="MFD20" s="44"/>
      <c r="MFE20" s="44"/>
      <c r="MFF20" s="44"/>
      <c r="MFG20" s="44"/>
      <c r="MFH20" s="44"/>
      <c r="MFI20" s="44"/>
      <c r="MFJ20" s="44"/>
      <c r="MFK20" s="44"/>
      <c r="MFL20" s="44"/>
      <c r="MFM20" s="44"/>
      <c r="MFN20" s="44"/>
      <c r="MFO20" s="44"/>
      <c r="MFP20" s="44"/>
      <c r="MFQ20" s="44"/>
      <c r="MFR20" s="44"/>
      <c r="MFS20" s="44"/>
      <c r="MFT20" s="44"/>
      <c r="MFU20" s="44"/>
      <c r="MFV20" s="44"/>
      <c r="MFW20" s="44"/>
      <c r="MFX20" s="44"/>
      <c r="MFY20" s="44"/>
      <c r="MFZ20" s="44"/>
      <c r="MGA20" s="44"/>
      <c r="MGB20" s="44"/>
      <c r="MGC20" s="44"/>
      <c r="MGD20" s="44"/>
      <c r="MGE20" s="44"/>
      <c r="MGF20" s="44"/>
      <c r="MGG20" s="44"/>
      <c r="MGH20" s="44"/>
      <c r="MGI20" s="44"/>
      <c r="MGJ20" s="44"/>
      <c r="MGK20" s="44"/>
      <c r="MGL20" s="44"/>
      <c r="MGM20" s="44"/>
      <c r="MGN20" s="44"/>
      <c r="MGO20" s="44"/>
      <c r="MGP20" s="44"/>
      <c r="MGQ20" s="44"/>
      <c r="MGR20" s="44"/>
      <c r="MGS20" s="44"/>
      <c r="MGT20" s="44"/>
      <c r="MGU20" s="44"/>
      <c r="MGV20" s="44"/>
      <c r="MGW20" s="44"/>
      <c r="MGX20" s="44"/>
      <c r="MGY20" s="44"/>
      <c r="MGZ20" s="44"/>
      <c r="MHA20" s="44"/>
      <c r="MHB20" s="44"/>
      <c r="MHC20" s="44"/>
      <c r="MHD20" s="44"/>
      <c r="MHE20" s="44"/>
      <c r="MHF20" s="44"/>
      <c r="MHG20" s="44"/>
      <c r="MHH20" s="44"/>
      <c r="MHI20" s="44"/>
      <c r="MHJ20" s="44"/>
      <c r="MHK20" s="44"/>
      <c r="MHL20" s="44"/>
      <c r="MHM20" s="44"/>
      <c r="MHN20" s="44"/>
      <c r="MHO20" s="44"/>
      <c r="MHP20" s="44"/>
      <c r="MHQ20" s="44"/>
      <c r="MHR20" s="44"/>
      <c r="MHS20" s="44"/>
      <c r="MHT20" s="44"/>
      <c r="MHU20" s="44"/>
      <c r="MHV20" s="44"/>
      <c r="MHW20" s="44"/>
      <c r="MHX20" s="44"/>
      <c r="MHY20" s="44"/>
      <c r="MHZ20" s="44"/>
      <c r="MIA20" s="44"/>
      <c r="MIB20" s="44"/>
      <c r="MIC20" s="44"/>
      <c r="MID20" s="44"/>
      <c r="MIE20" s="44"/>
      <c r="MIF20" s="44"/>
      <c r="MIG20" s="44"/>
      <c r="MIH20" s="44"/>
      <c r="MII20" s="44"/>
      <c r="MIJ20" s="44"/>
      <c r="MIK20" s="44"/>
      <c r="MIL20" s="44"/>
      <c r="MIM20" s="44"/>
      <c r="MIN20" s="44"/>
      <c r="MIO20" s="44"/>
      <c r="MIP20" s="44"/>
      <c r="MIQ20" s="44"/>
      <c r="MIR20" s="44"/>
      <c r="MIS20" s="44"/>
      <c r="MIT20" s="44"/>
      <c r="MIU20" s="44"/>
      <c r="MIV20" s="44"/>
      <c r="MIW20" s="44"/>
      <c r="MIX20" s="44"/>
      <c r="MIY20" s="44"/>
      <c r="MIZ20" s="44"/>
      <c r="MJA20" s="44"/>
      <c r="MJB20" s="44"/>
      <c r="MJC20" s="44"/>
      <c r="MJD20" s="44"/>
      <c r="MJE20" s="44"/>
      <c r="MJF20" s="44"/>
      <c r="MJG20" s="44"/>
      <c r="MJH20" s="44"/>
      <c r="MJI20" s="44"/>
      <c r="MJJ20" s="44"/>
      <c r="MJK20" s="44"/>
      <c r="MJL20" s="44"/>
      <c r="MJM20" s="44"/>
      <c r="MJN20" s="44"/>
      <c r="MJO20" s="44"/>
      <c r="MJP20" s="44"/>
      <c r="MJQ20" s="44"/>
      <c r="MJR20" s="44"/>
      <c r="MJS20" s="44"/>
      <c r="MJT20" s="44"/>
      <c r="MJU20" s="44"/>
      <c r="MJV20" s="44"/>
      <c r="MJW20" s="44"/>
      <c r="MJX20" s="44"/>
      <c r="MJY20" s="44"/>
      <c r="MJZ20" s="44"/>
      <c r="MKA20" s="44"/>
      <c r="MKB20" s="44"/>
      <c r="MKC20" s="44"/>
      <c r="MKD20" s="44"/>
      <c r="MKE20" s="44"/>
      <c r="MKF20" s="44"/>
      <c r="MKG20" s="44"/>
      <c r="MKH20" s="44"/>
      <c r="MKI20" s="44"/>
      <c r="MKJ20" s="44"/>
      <c r="MKK20" s="44"/>
      <c r="MKL20" s="44"/>
      <c r="MKM20" s="44"/>
      <c r="MKN20" s="44"/>
      <c r="MKO20" s="44"/>
      <c r="MKP20" s="44"/>
      <c r="MKQ20" s="44"/>
      <c r="MKR20" s="44"/>
      <c r="MKS20" s="44"/>
      <c r="MKT20" s="44"/>
      <c r="MKU20" s="44"/>
      <c r="MKV20" s="44"/>
      <c r="MKW20" s="44"/>
      <c r="MKX20" s="44"/>
      <c r="MKY20" s="44"/>
      <c r="MKZ20" s="44"/>
      <c r="MLA20" s="44"/>
      <c r="MLB20" s="44"/>
      <c r="MLC20" s="44"/>
      <c r="MLD20" s="44"/>
      <c r="MLE20" s="44"/>
      <c r="MLF20" s="44"/>
      <c r="MLG20" s="44"/>
      <c r="MLH20" s="44"/>
      <c r="MLI20" s="44"/>
      <c r="MLJ20" s="44"/>
      <c r="MLK20" s="44"/>
      <c r="MLL20" s="44"/>
      <c r="MLM20" s="44"/>
      <c r="MLN20" s="44"/>
      <c r="MLO20" s="44"/>
      <c r="MLP20" s="44"/>
      <c r="MLQ20" s="44"/>
      <c r="MLR20" s="44"/>
      <c r="MLS20" s="44"/>
      <c r="MLT20" s="44"/>
      <c r="MLU20" s="44"/>
      <c r="MLV20" s="44"/>
      <c r="MLW20" s="44"/>
      <c r="MLX20" s="44"/>
      <c r="MLY20" s="44"/>
      <c r="MLZ20" s="44"/>
      <c r="MMA20" s="44"/>
      <c r="MMB20" s="44"/>
      <c r="MMC20" s="44"/>
      <c r="MMD20" s="44"/>
      <c r="MME20" s="44"/>
      <c r="MMF20" s="44"/>
      <c r="MMG20" s="44"/>
      <c r="MMH20" s="44"/>
      <c r="MMI20" s="44"/>
      <c r="MMJ20" s="44"/>
      <c r="MMK20" s="44"/>
      <c r="MML20" s="44"/>
      <c r="MMM20" s="44"/>
      <c r="MMN20" s="44"/>
      <c r="MMO20" s="44"/>
      <c r="MMP20" s="44"/>
      <c r="MMQ20" s="44"/>
      <c r="MMR20" s="44"/>
      <c r="MMS20" s="44"/>
      <c r="MMT20" s="44"/>
      <c r="MMU20" s="44"/>
      <c r="MMV20" s="44"/>
      <c r="MMW20" s="44"/>
      <c r="MMX20" s="44"/>
      <c r="MMY20" s="44"/>
      <c r="MMZ20" s="44"/>
      <c r="MNA20" s="44"/>
      <c r="MNB20" s="44"/>
      <c r="MNC20" s="44"/>
      <c r="MND20" s="44"/>
      <c r="MNE20" s="44"/>
      <c r="MNF20" s="44"/>
      <c r="MNG20" s="44"/>
      <c r="MNH20" s="44"/>
      <c r="MNI20" s="44"/>
      <c r="MNJ20" s="44"/>
      <c r="MNK20" s="44"/>
      <c r="MNL20" s="44"/>
      <c r="MNM20" s="44"/>
      <c r="MNN20" s="44"/>
      <c r="MNO20" s="44"/>
      <c r="MNP20" s="44"/>
      <c r="MNQ20" s="44"/>
      <c r="MNR20" s="44"/>
      <c r="MNS20" s="44"/>
      <c r="MNT20" s="44"/>
      <c r="MNU20" s="44"/>
      <c r="MNV20" s="44"/>
      <c r="MNW20" s="44"/>
      <c r="MNX20" s="44"/>
      <c r="MNY20" s="44"/>
      <c r="MNZ20" s="44"/>
      <c r="MOA20" s="44"/>
      <c r="MOB20" s="44"/>
      <c r="MOC20" s="44"/>
      <c r="MOD20" s="44"/>
      <c r="MOE20" s="44"/>
      <c r="MOF20" s="44"/>
      <c r="MOG20" s="44"/>
      <c r="MOH20" s="44"/>
      <c r="MOI20" s="44"/>
      <c r="MOJ20" s="44"/>
      <c r="MOK20" s="44"/>
      <c r="MOL20" s="44"/>
      <c r="MOM20" s="44"/>
      <c r="MON20" s="44"/>
      <c r="MOO20" s="44"/>
      <c r="MOP20" s="44"/>
      <c r="MOQ20" s="44"/>
      <c r="MOR20" s="44"/>
      <c r="MOS20" s="44"/>
      <c r="MOT20" s="44"/>
      <c r="MOU20" s="44"/>
      <c r="MOV20" s="44"/>
      <c r="MOW20" s="44"/>
      <c r="MOX20" s="44"/>
      <c r="MOY20" s="44"/>
      <c r="MOZ20" s="44"/>
      <c r="MPA20" s="44"/>
      <c r="MPB20" s="44"/>
      <c r="MPC20" s="44"/>
      <c r="MPD20" s="44"/>
      <c r="MPE20" s="44"/>
      <c r="MPF20" s="44"/>
      <c r="MPG20" s="44"/>
      <c r="MPH20" s="44"/>
      <c r="MPI20" s="44"/>
      <c r="MPJ20" s="44"/>
      <c r="MPK20" s="44"/>
      <c r="MPL20" s="44"/>
      <c r="MPM20" s="44"/>
      <c r="MPN20" s="44"/>
      <c r="MPO20" s="44"/>
      <c r="MPP20" s="44"/>
      <c r="MPQ20" s="44"/>
      <c r="MPR20" s="44"/>
      <c r="MPS20" s="44"/>
      <c r="MPT20" s="44"/>
      <c r="MPU20" s="44"/>
      <c r="MPV20" s="44"/>
      <c r="MPW20" s="44"/>
      <c r="MPX20" s="44"/>
      <c r="MPY20" s="44"/>
      <c r="MPZ20" s="44"/>
      <c r="MQA20" s="44"/>
      <c r="MQB20" s="44"/>
      <c r="MQC20" s="44"/>
      <c r="MQD20" s="44"/>
      <c r="MQE20" s="44"/>
      <c r="MQF20" s="44"/>
      <c r="MQG20" s="44"/>
      <c r="MQH20" s="44"/>
      <c r="MQI20" s="44"/>
      <c r="MQJ20" s="44"/>
      <c r="MQK20" s="44"/>
      <c r="MQL20" s="44"/>
      <c r="MQM20" s="44"/>
      <c r="MQN20" s="44"/>
      <c r="MQO20" s="44"/>
      <c r="MQP20" s="44"/>
      <c r="MQQ20" s="44"/>
      <c r="MQR20" s="44"/>
      <c r="MQS20" s="44"/>
      <c r="MQT20" s="44"/>
      <c r="MQU20" s="44"/>
      <c r="MQV20" s="44"/>
      <c r="MQW20" s="44"/>
      <c r="MQX20" s="44"/>
      <c r="MQY20" s="44"/>
      <c r="MQZ20" s="44"/>
      <c r="MRA20" s="44"/>
      <c r="MRB20" s="44"/>
      <c r="MRC20" s="44"/>
      <c r="MRD20" s="44"/>
      <c r="MRE20" s="44"/>
      <c r="MRF20" s="44"/>
      <c r="MRG20" s="44"/>
      <c r="MRH20" s="44"/>
      <c r="MRI20" s="44"/>
      <c r="MRJ20" s="44"/>
      <c r="MRK20" s="44"/>
      <c r="MRL20" s="44"/>
      <c r="MRM20" s="44"/>
      <c r="MRN20" s="44"/>
      <c r="MRO20" s="44"/>
      <c r="MRP20" s="44"/>
      <c r="MRQ20" s="44"/>
      <c r="MRR20" s="44"/>
      <c r="MRS20" s="44"/>
      <c r="MRT20" s="44"/>
      <c r="MRU20" s="44"/>
      <c r="MRV20" s="44"/>
      <c r="MRW20" s="44"/>
      <c r="MRX20" s="44"/>
      <c r="MRY20" s="44"/>
      <c r="MRZ20" s="44"/>
      <c r="MSA20" s="44"/>
      <c r="MSB20" s="44"/>
      <c r="MSC20" s="44"/>
      <c r="MSD20" s="44"/>
      <c r="MSE20" s="44"/>
      <c r="MSF20" s="44"/>
      <c r="MSG20" s="44"/>
      <c r="MSH20" s="44"/>
      <c r="MSI20" s="44"/>
      <c r="MSJ20" s="44"/>
      <c r="MSK20" s="44"/>
      <c r="MSL20" s="44"/>
      <c r="MSM20" s="44"/>
      <c r="MSN20" s="44"/>
      <c r="MSO20" s="44"/>
      <c r="MSP20" s="44"/>
      <c r="MSQ20" s="44"/>
      <c r="MSR20" s="44"/>
      <c r="MSS20" s="44"/>
      <c r="MST20" s="44"/>
      <c r="MSU20" s="44"/>
      <c r="MSV20" s="44"/>
      <c r="MSW20" s="44"/>
      <c r="MSX20" s="44"/>
      <c r="MSY20" s="44"/>
      <c r="MSZ20" s="44"/>
      <c r="MTA20" s="44"/>
      <c r="MTB20" s="44"/>
      <c r="MTC20" s="44"/>
      <c r="MTD20" s="44"/>
      <c r="MTE20" s="44"/>
      <c r="MTF20" s="44"/>
      <c r="MTG20" s="44"/>
      <c r="MTH20" s="44"/>
      <c r="MTI20" s="44"/>
      <c r="MTJ20" s="44"/>
      <c r="MTK20" s="44"/>
      <c r="MTL20" s="44"/>
      <c r="MTM20" s="44"/>
      <c r="MTN20" s="44"/>
      <c r="MTO20" s="44"/>
      <c r="MTP20" s="44"/>
      <c r="MTQ20" s="44"/>
      <c r="MTR20" s="44"/>
      <c r="MTS20" s="44"/>
      <c r="MTT20" s="44"/>
      <c r="MTU20" s="44"/>
      <c r="MTV20" s="44"/>
      <c r="MTW20" s="44"/>
      <c r="MTX20" s="44"/>
      <c r="MTY20" s="44"/>
      <c r="MTZ20" s="44"/>
      <c r="MUA20" s="44"/>
      <c r="MUB20" s="44"/>
      <c r="MUC20" s="44"/>
      <c r="MUD20" s="44"/>
      <c r="MUE20" s="44"/>
      <c r="MUF20" s="44"/>
      <c r="MUG20" s="44"/>
      <c r="MUH20" s="44"/>
      <c r="MUI20" s="44"/>
      <c r="MUJ20" s="44"/>
      <c r="MUK20" s="44"/>
      <c r="MUL20" s="44"/>
      <c r="MUM20" s="44"/>
      <c r="MUN20" s="44"/>
      <c r="MUO20" s="44"/>
      <c r="MUP20" s="44"/>
      <c r="MUQ20" s="44"/>
      <c r="MUR20" s="44"/>
      <c r="MUS20" s="44"/>
      <c r="MUT20" s="44"/>
      <c r="MUU20" s="44"/>
      <c r="MUV20" s="44"/>
      <c r="MUW20" s="44"/>
      <c r="MUX20" s="44"/>
      <c r="MUY20" s="44"/>
      <c r="MUZ20" s="44"/>
      <c r="MVA20" s="44"/>
      <c r="MVB20" s="44"/>
      <c r="MVC20" s="44"/>
      <c r="MVD20" s="44"/>
      <c r="MVE20" s="44"/>
      <c r="MVF20" s="44"/>
      <c r="MVG20" s="44"/>
      <c r="MVH20" s="44"/>
      <c r="MVI20" s="44"/>
      <c r="MVJ20" s="44"/>
      <c r="MVK20" s="44"/>
      <c r="MVL20" s="44"/>
      <c r="MVM20" s="44"/>
      <c r="MVN20" s="44"/>
      <c r="MVO20" s="44"/>
      <c r="MVP20" s="44"/>
      <c r="MVQ20" s="44"/>
      <c r="MVR20" s="44"/>
      <c r="MVS20" s="44"/>
      <c r="MVT20" s="44"/>
      <c r="MVU20" s="44"/>
      <c r="MVV20" s="44"/>
      <c r="MVW20" s="44"/>
      <c r="MVX20" s="44"/>
      <c r="MVY20" s="44"/>
      <c r="MVZ20" s="44"/>
      <c r="MWA20" s="44"/>
      <c r="MWB20" s="44"/>
      <c r="MWC20" s="44"/>
      <c r="MWD20" s="44"/>
      <c r="MWE20" s="44"/>
      <c r="MWF20" s="44"/>
      <c r="MWG20" s="44"/>
      <c r="MWH20" s="44"/>
      <c r="MWI20" s="44"/>
      <c r="MWJ20" s="44"/>
      <c r="MWK20" s="44"/>
      <c r="MWL20" s="44"/>
      <c r="MWM20" s="44"/>
      <c r="MWN20" s="44"/>
      <c r="MWO20" s="44"/>
      <c r="MWP20" s="44"/>
      <c r="MWQ20" s="44"/>
      <c r="MWR20" s="44"/>
      <c r="MWS20" s="44"/>
      <c r="MWT20" s="44"/>
      <c r="MWU20" s="44"/>
      <c r="MWV20" s="44"/>
      <c r="MWW20" s="44"/>
      <c r="MWX20" s="44"/>
      <c r="MWY20" s="44"/>
      <c r="MWZ20" s="44"/>
      <c r="MXA20" s="44"/>
      <c r="MXB20" s="44"/>
      <c r="MXC20" s="44"/>
      <c r="MXD20" s="44"/>
      <c r="MXE20" s="44"/>
      <c r="MXF20" s="44"/>
      <c r="MXG20" s="44"/>
      <c r="MXH20" s="44"/>
      <c r="MXI20" s="44"/>
      <c r="MXJ20" s="44"/>
      <c r="MXK20" s="44"/>
      <c r="MXL20" s="44"/>
      <c r="MXM20" s="44"/>
      <c r="MXN20" s="44"/>
      <c r="MXO20" s="44"/>
      <c r="MXP20" s="44"/>
      <c r="MXQ20" s="44"/>
      <c r="MXR20" s="44"/>
      <c r="MXS20" s="44"/>
      <c r="MXT20" s="44"/>
      <c r="MXU20" s="44"/>
      <c r="MXV20" s="44"/>
      <c r="MXW20" s="44"/>
      <c r="MXX20" s="44"/>
      <c r="MXY20" s="44"/>
      <c r="MXZ20" s="44"/>
      <c r="MYA20" s="44"/>
      <c r="MYB20" s="44"/>
      <c r="MYC20" s="44"/>
      <c r="MYD20" s="44"/>
      <c r="MYE20" s="44"/>
      <c r="MYF20" s="44"/>
      <c r="MYG20" s="44"/>
      <c r="MYH20" s="44"/>
      <c r="MYI20" s="44"/>
      <c r="MYJ20" s="44"/>
      <c r="MYK20" s="44"/>
      <c r="MYL20" s="44"/>
      <c r="MYM20" s="44"/>
      <c r="MYN20" s="44"/>
      <c r="MYO20" s="44"/>
      <c r="MYP20" s="44"/>
      <c r="MYQ20" s="44"/>
      <c r="MYR20" s="44"/>
      <c r="MYS20" s="44"/>
      <c r="MYT20" s="44"/>
      <c r="MYU20" s="44"/>
      <c r="MYV20" s="44"/>
      <c r="MYW20" s="44"/>
      <c r="MYX20" s="44"/>
      <c r="MYY20" s="44"/>
      <c r="MYZ20" s="44"/>
      <c r="MZA20" s="44"/>
      <c r="MZB20" s="44"/>
      <c r="MZC20" s="44"/>
      <c r="MZD20" s="44"/>
      <c r="MZE20" s="44"/>
      <c r="MZF20" s="44"/>
      <c r="MZG20" s="44"/>
      <c r="MZH20" s="44"/>
      <c r="MZI20" s="44"/>
      <c r="MZJ20" s="44"/>
      <c r="MZK20" s="44"/>
      <c r="MZL20" s="44"/>
      <c r="MZM20" s="44"/>
      <c r="MZN20" s="44"/>
      <c r="MZO20" s="44"/>
      <c r="MZP20" s="44"/>
      <c r="MZQ20" s="44"/>
      <c r="MZR20" s="44"/>
      <c r="MZS20" s="44"/>
      <c r="MZT20" s="44"/>
      <c r="MZU20" s="44"/>
      <c r="MZV20" s="44"/>
      <c r="MZW20" s="44"/>
      <c r="MZX20" s="44"/>
      <c r="MZY20" s="44"/>
      <c r="MZZ20" s="44"/>
      <c r="NAA20" s="44"/>
      <c r="NAB20" s="44"/>
      <c r="NAC20" s="44"/>
      <c r="NAD20" s="44"/>
      <c r="NAE20" s="44"/>
      <c r="NAF20" s="44"/>
      <c r="NAG20" s="44"/>
      <c r="NAH20" s="44"/>
      <c r="NAI20" s="44"/>
      <c r="NAJ20" s="44"/>
      <c r="NAK20" s="44"/>
      <c r="NAL20" s="44"/>
      <c r="NAM20" s="44"/>
      <c r="NAN20" s="44"/>
      <c r="NAO20" s="44"/>
      <c r="NAP20" s="44"/>
      <c r="NAQ20" s="44"/>
      <c r="NAR20" s="44"/>
      <c r="NAS20" s="44"/>
      <c r="NAT20" s="44"/>
      <c r="NAU20" s="44"/>
      <c r="NAV20" s="44"/>
      <c r="NAW20" s="44"/>
      <c r="NAX20" s="44"/>
      <c r="NAY20" s="44"/>
      <c r="NAZ20" s="44"/>
      <c r="NBA20" s="44"/>
      <c r="NBB20" s="44"/>
      <c r="NBC20" s="44"/>
      <c r="NBD20" s="44"/>
      <c r="NBE20" s="44"/>
      <c r="NBF20" s="44"/>
      <c r="NBG20" s="44"/>
      <c r="NBH20" s="44"/>
      <c r="NBI20" s="44"/>
      <c r="NBJ20" s="44"/>
      <c r="NBK20" s="44"/>
      <c r="NBL20" s="44"/>
      <c r="NBM20" s="44"/>
      <c r="NBN20" s="44"/>
      <c r="NBO20" s="44"/>
      <c r="NBP20" s="44"/>
      <c r="NBQ20" s="44"/>
      <c r="NBR20" s="44"/>
      <c r="NBS20" s="44"/>
      <c r="NBT20" s="44"/>
      <c r="NBU20" s="44"/>
      <c r="NBV20" s="44"/>
      <c r="NBW20" s="44"/>
      <c r="NBX20" s="44"/>
      <c r="NBY20" s="44"/>
      <c r="NBZ20" s="44"/>
      <c r="NCA20" s="44"/>
      <c r="NCB20" s="44"/>
      <c r="NCC20" s="44"/>
      <c r="NCD20" s="44"/>
      <c r="NCE20" s="44"/>
      <c r="NCF20" s="44"/>
      <c r="NCG20" s="44"/>
      <c r="NCH20" s="44"/>
      <c r="NCI20" s="44"/>
      <c r="NCJ20" s="44"/>
      <c r="NCK20" s="44"/>
      <c r="NCL20" s="44"/>
      <c r="NCM20" s="44"/>
      <c r="NCN20" s="44"/>
      <c r="NCO20" s="44"/>
      <c r="NCP20" s="44"/>
      <c r="NCQ20" s="44"/>
      <c r="NCR20" s="44"/>
      <c r="NCS20" s="44"/>
      <c r="NCT20" s="44"/>
      <c r="NCU20" s="44"/>
      <c r="NCV20" s="44"/>
      <c r="NCW20" s="44"/>
      <c r="NCX20" s="44"/>
      <c r="NCY20" s="44"/>
      <c r="NCZ20" s="44"/>
      <c r="NDA20" s="44"/>
      <c r="NDB20" s="44"/>
      <c r="NDC20" s="44"/>
      <c r="NDD20" s="44"/>
      <c r="NDE20" s="44"/>
      <c r="NDF20" s="44"/>
      <c r="NDG20" s="44"/>
      <c r="NDH20" s="44"/>
      <c r="NDI20" s="44"/>
      <c r="NDJ20" s="44"/>
      <c r="NDK20" s="44"/>
      <c r="NDL20" s="44"/>
      <c r="NDM20" s="44"/>
      <c r="NDN20" s="44"/>
      <c r="NDO20" s="44"/>
      <c r="NDP20" s="44"/>
      <c r="NDQ20" s="44"/>
      <c r="NDR20" s="44"/>
      <c r="NDS20" s="44"/>
      <c r="NDT20" s="44"/>
      <c r="NDU20" s="44"/>
      <c r="NDV20" s="44"/>
      <c r="NDW20" s="44"/>
      <c r="NDX20" s="44"/>
      <c r="NDY20" s="44"/>
      <c r="NDZ20" s="44"/>
      <c r="NEA20" s="44"/>
      <c r="NEB20" s="44"/>
      <c r="NEC20" s="44"/>
      <c r="NED20" s="44"/>
      <c r="NEE20" s="44"/>
      <c r="NEF20" s="44"/>
      <c r="NEG20" s="44"/>
      <c r="NEH20" s="44"/>
      <c r="NEI20" s="44"/>
      <c r="NEJ20" s="44"/>
      <c r="NEK20" s="44"/>
      <c r="NEL20" s="44"/>
      <c r="NEM20" s="44"/>
      <c r="NEN20" s="44"/>
      <c r="NEO20" s="44"/>
      <c r="NEP20" s="44"/>
      <c r="NEQ20" s="44"/>
      <c r="NER20" s="44"/>
      <c r="NES20" s="44"/>
      <c r="NET20" s="44"/>
      <c r="NEU20" s="44"/>
      <c r="NEV20" s="44"/>
      <c r="NEW20" s="44"/>
      <c r="NEX20" s="44"/>
      <c r="NEY20" s="44"/>
      <c r="NEZ20" s="44"/>
      <c r="NFA20" s="44"/>
      <c r="NFB20" s="44"/>
      <c r="NFC20" s="44"/>
      <c r="NFD20" s="44"/>
      <c r="NFE20" s="44"/>
      <c r="NFF20" s="44"/>
      <c r="NFG20" s="44"/>
      <c r="NFH20" s="44"/>
      <c r="NFI20" s="44"/>
      <c r="NFJ20" s="44"/>
      <c r="NFK20" s="44"/>
      <c r="NFL20" s="44"/>
      <c r="NFM20" s="44"/>
      <c r="NFN20" s="44"/>
      <c r="NFO20" s="44"/>
      <c r="NFP20" s="44"/>
      <c r="NFQ20" s="44"/>
      <c r="NFR20" s="44"/>
      <c r="NFS20" s="44"/>
      <c r="NFT20" s="44"/>
      <c r="NFU20" s="44"/>
      <c r="NFV20" s="44"/>
      <c r="NFW20" s="44"/>
      <c r="NFX20" s="44"/>
      <c r="NFY20" s="44"/>
      <c r="NFZ20" s="44"/>
      <c r="NGA20" s="44"/>
      <c r="NGB20" s="44"/>
      <c r="NGC20" s="44"/>
      <c r="NGD20" s="44"/>
      <c r="NGE20" s="44"/>
      <c r="NGF20" s="44"/>
      <c r="NGG20" s="44"/>
      <c r="NGH20" s="44"/>
      <c r="NGI20" s="44"/>
      <c r="NGJ20" s="44"/>
      <c r="NGK20" s="44"/>
      <c r="NGL20" s="44"/>
      <c r="NGM20" s="44"/>
      <c r="NGN20" s="44"/>
      <c r="NGO20" s="44"/>
      <c r="NGP20" s="44"/>
      <c r="NGQ20" s="44"/>
      <c r="NGR20" s="44"/>
      <c r="NGS20" s="44"/>
      <c r="NGT20" s="44"/>
      <c r="NGU20" s="44"/>
      <c r="NGV20" s="44"/>
      <c r="NGW20" s="44"/>
      <c r="NGX20" s="44"/>
      <c r="NGY20" s="44"/>
      <c r="NGZ20" s="44"/>
      <c r="NHA20" s="44"/>
      <c r="NHB20" s="44"/>
      <c r="NHC20" s="44"/>
      <c r="NHD20" s="44"/>
      <c r="NHE20" s="44"/>
      <c r="NHF20" s="44"/>
      <c r="NHG20" s="44"/>
      <c r="NHH20" s="44"/>
      <c r="NHI20" s="44"/>
      <c r="NHJ20" s="44"/>
      <c r="NHK20" s="44"/>
      <c r="NHL20" s="44"/>
      <c r="NHM20" s="44"/>
      <c r="NHN20" s="44"/>
      <c r="NHO20" s="44"/>
      <c r="NHP20" s="44"/>
      <c r="NHQ20" s="44"/>
      <c r="NHR20" s="44"/>
      <c r="NHS20" s="44"/>
      <c r="NHT20" s="44"/>
      <c r="NHU20" s="44"/>
      <c r="NHV20" s="44"/>
      <c r="NHW20" s="44"/>
      <c r="NHX20" s="44"/>
      <c r="NHY20" s="44"/>
      <c r="NHZ20" s="44"/>
      <c r="NIA20" s="44"/>
      <c r="NIB20" s="44"/>
      <c r="NIC20" s="44"/>
      <c r="NID20" s="44"/>
      <c r="NIE20" s="44"/>
      <c r="NIF20" s="44"/>
      <c r="NIG20" s="44"/>
      <c r="NIH20" s="44"/>
      <c r="NII20" s="44"/>
      <c r="NIJ20" s="44"/>
      <c r="NIK20" s="44"/>
      <c r="NIL20" s="44"/>
      <c r="NIM20" s="44"/>
      <c r="NIN20" s="44"/>
      <c r="NIO20" s="44"/>
      <c r="NIP20" s="44"/>
      <c r="NIQ20" s="44"/>
      <c r="NIR20" s="44"/>
      <c r="NIS20" s="44"/>
      <c r="NIT20" s="44"/>
      <c r="NIU20" s="44"/>
      <c r="NIV20" s="44"/>
      <c r="NIW20" s="44"/>
      <c r="NIX20" s="44"/>
      <c r="NIY20" s="44"/>
      <c r="NIZ20" s="44"/>
      <c r="NJA20" s="44"/>
      <c r="NJB20" s="44"/>
      <c r="NJC20" s="44"/>
      <c r="NJD20" s="44"/>
      <c r="NJE20" s="44"/>
      <c r="NJF20" s="44"/>
      <c r="NJG20" s="44"/>
      <c r="NJH20" s="44"/>
      <c r="NJI20" s="44"/>
      <c r="NJJ20" s="44"/>
      <c r="NJK20" s="44"/>
      <c r="NJL20" s="44"/>
      <c r="NJM20" s="44"/>
      <c r="NJN20" s="44"/>
      <c r="NJO20" s="44"/>
      <c r="NJP20" s="44"/>
      <c r="NJQ20" s="44"/>
      <c r="NJR20" s="44"/>
      <c r="NJS20" s="44"/>
      <c r="NJT20" s="44"/>
      <c r="NJU20" s="44"/>
      <c r="NJV20" s="44"/>
      <c r="NJW20" s="44"/>
      <c r="NJX20" s="44"/>
      <c r="NJY20" s="44"/>
      <c r="NJZ20" s="44"/>
      <c r="NKA20" s="44"/>
      <c r="NKB20" s="44"/>
      <c r="NKC20" s="44"/>
      <c r="NKD20" s="44"/>
      <c r="NKE20" s="44"/>
      <c r="NKF20" s="44"/>
      <c r="NKG20" s="44"/>
      <c r="NKH20" s="44"/>
      <c r="NKI20" s="44"/>
      <c r="NKJ20" s="44"/>
      <c r="NKK20" s="44"/>
      <c r="NKL20" s="44"/>
      <c r="NKM20" s="44"/>
      <c r="NKN20" s="44"/>
      <c r="NKO20" s="44"/>
      <c r="NKP20" s="44"/>
      <c r="NKQ20" s="44"/>
      <c r="NKR20" s="44"/>
      <c r="NKS20" s="44"/>
      <c r="NKT20" s="44"/>
      <c r="NKU20" s="44"/>
      <c r="NKV20" s="44"/>
      <c r="NKW20" s="44"/>
      <c r="NKX20" s="44"/>
      <c r="NKY20" s="44"/>
      <c r="NKZ20" s="44"/>
      <c r="NLA20" s="44"/>
      <c r="NLB20" s="44"/>
      <c r="NLC20" s="44"/>
      <c r="NLD20" s="44"/>
      <c r="NLE20" s="44"/>
      <c r="NLF20" s="44"/>
      <c r="NLG20" s="44"/>
      <c r="NLH20" s="44"/>
      <c r="NLI20" s="44"/>
      <c r="NLJ20" s="44"/>
      <c r="NLK20" s="44"/>
      <c r="NLL20" s="44"/>
      <c r="NLM20" s="44"/>
      <c r="NLN20" s="44"/>
      <c r="NLO20" s="44"/>
      <c r="NLP20" s="44"/>
      <c r="NLQ20" s="44"/>
      <c r="NLR20" s="44"/>
      <c r="NLS20" s="44"/>
      <c r="NLT20" s="44"/>
      <c r="NLU20" s="44"/>
      <c r="NLV20" s="44"/>
      <c r="NLW20" s="44"/>
      <c r="NLX20" s="44"/>
      <c r="NLY20" s="44"/>
      <c r="NLZ20" s="44"/>
      <c r="NMA20" s="44"/>
      <c r="NMB20" s="44"/>
      <c r="NMC20" s="44"/>
      <c r="NMD20" s="44"/>
      <c r="NME20" s="44"/>
      <c r="NMF20" s="44"/>
      <c r="NMG20" s="44"/>
      <c r="NMH20" s="44"/>
      <c r="NMI20" s="44"/>
      <c r="NMJ20" s="44"/>
      <c r="NMK20" s="44"/>
      <c r="NML20" s="44"/>
      <c r="NMM20" s="44"/>
      <c r="NMN20" s="44"/>
      <c r="NMO20" s="44"/>
      <c r="NMP20" s="44"/>
      <c r="NMQ20" s="44"/>
      <c r="NMR20" s="44"/>
      <c r="NMS20" s="44"/>
      <c r="NMT20" s="44"/>
      <c r="NMU20" s="44"/>
      <c r="NMV20" s="44"/>
      <c r="NMW20" s="44"/>
      <c r="NMX20" s="44"/>
      <c r="NMY20" s="44"/>
      <c r="NMZ20" s="44"/>
      <c r="NNA20" s="44"/>
      <c r="NNB20" s="44"/>
      <c r="NNC20" s="44"/>
      <c r="NND20" s="44"/>
      <c r="NNE20" s="44"/>
      <c r="NNF20" s="44"/>
      <c r="NNG20" s="44"/>
      <c r="NNH20" s="44"/>
      <c r="NNI20" s="44"/>
      <c r="NNJ20" s="44"/>
      <c r="NNK20" s="44"/>
      <c r="NNL20" s="44"/>
      <c r="NNM20" s="44"/>
      <c r="NNN20" s="44"/>
      <c r="NNO20" s="44"/>
      <c r="NNP20" s="44"/>
      <c r="NNQ20" s="44"/>
      <c r="NNR20" s="44"/>
      <c r="NNS20" s="44"/>
      <c r="NNT20" s="44"/>
      <c r="NNU20" s="44"/>
      <c r="NNV20" s="44"/>
      <c r="NNW20" s="44"/>
      <c r="NNX20" s="44"/>
      <c r="NNY20" s="44"/>
      <c r="NNZ20" s="44"/>
      <c r="NOA20" s="44"/>
      <c r="NOB20" s="44"/>
      <c r="NOC20" s="44"/>
      <c r="NOD20" s="44"/>
      <c r="NOE20" s="44"/>
      <c r="NOF20" s="44"/>
      <c r="NOG20" s="44"/>
      <c r="NOH20" s="44"/>
      <c r="NOI20" s="44"/>
      <c r="NOJ20" s="44"/>
      <c r="NOK20" s="44"/>
      <c r="NOL20" s="44"/>
      <c r="NOM20" s="44"/>
      <c r="NON20" s="44"/>
      <c r="NOO20" s="44"/>
      <c r="NOP20" s="44"/>
      <c r="NOQ20" s="44"/>
      <c r="NOR20" s="44"/>
      <c r="NOS20" s="44"/>
      <c r="NOT20" s="44"/>
      <c r="NOU20" s="44"/>
      <c r="NOV20" s="44"/>
      <c r="NOW20" s="44"/>
      <c r="NOX20" s="44"/>
      <c r="NOY20" s="44"/>
      <c r="NOZ20" s="44"/>
      <c r="NPA20" s="44"/>
      <c r="NPB20" s="44"/>
      <c r="NPC20" s="44"/>
      <c r="NPD20" s="44"/>
      <c r="NPE20" s="44"/>
      <c r="NPF20" s="44"/>
      <c r="NPG20" s="44"/>
      <c r="NPH20" s="44"/>
      <c r="NPI20" s="44"/>
      <c r="NPJ20" s="44"/>
      <c r="NPK20" s="44"/>
      <c r="NPL20" s="44"/>
      <c r="NPM20" s="44"/>
      <c r="NPN20" s="44"/>
      <c r="NPO20" s="44"/>
      <c r="NPP20" s="44"/>
      <c r="NPQ20" s="44"/>
      <c r="NPR20" s="44"/>
      <c r="NPS20" s="44"/>
      <c r="NPT20" s="44"/>
      <c r="NPU20" s="44"/>
      <c r="NPV20" s="44"/>
      <c r="NPW20" s="44"/>
      <c r="NPX20" s="44"/>
      <c r="NPY20" s="44"/>
      <c r="NPZ20" s="44"/>
      <c r="NQA20" s="44"/>
      <c r="NQB20" s="44"/>
      <c r="NQC20" s="44"/>
      <c r="NQD20" s="44"/>
      <c r="NQE20" s="44"/>
      <c r="NQF20" s="44"/>
      <c r="NQG20" s="44"/>
      <c r="NQH20" s="44"/>
      <c r="NQI20" s="44"/>
      <c r="NQJ20" s="44"/>
      <c r="NQK20" s="44"/>
      <c r="NQL20" s="44"/>
      <c r="NQM20" s="44"/>
      <c r="NQN20" s="44"/>
      <c r="NQO20" s="44"/>
      <c r="NQP20" s="44"/>
      <c r="NQQ20" s="44"/>
      <c r="NQR20" s="44"/>
      <c r="NQS20" s="44"/>
      <c r="NQT20" s="44"/>
      <c r="NQU20" s="44"/>
      <c r="NQV20" s="44"/>
      <c r="NQW20" s="44"/>
      <c r="NQX20" s="44"/>
      <c r="NQY20" s="44"/>
      <c r="NQZ20" s="44"/>
      <c r="NRA20" s="44"/>
      <c r="NRB20" s="44"/>
      <c r="NRC20" s="44"/>
      <c r="NRD20" s="44"/>
      <c r="NRE20" s="44"/>
      <c r="NRF20" s="44"/>
      <c r="NRG20" s="44"/>
      <c r="NRH20" s="44"/>
      <c r="NRI20" s="44"/>
      <c r="NRJ20" s="44"/>
      <c r="NRK20" s="44"/>
      <c r="NRL20" s="44"/>
      <c r="NRM20" s="44"/>
      <c r="NRN20" s="44"/>
      <c r="NRO20" s="44"/>
      <c r="NRP20" s="44"/>
      <c r="NRQ20" s="44"/>
      <c r="NRR20" s="44"/>
      <c r="NRS20" s="44"/>
      <c r="NRT20" s="44"/>
      <c r="NRU20" s="44"/>
      <c r="NRV20" s="44"/>
      <c r="NRW20" s="44"/>
      <c r="NRX20" s="44"/>
      <c r="NRY20" s="44"/>
      <c r="NRZ20" s="44"/>
      <c r="NSA20" s="44"/>
      <c r="NSB20" s="44"/>
      <c r="NSC20" s="44"/>
      <c r="NSD20" s="44"/>
      <c r="NSE20" s="44"/>
      <c r="NSF20" s="44"/>
      <c r="NSG20" s="44"/>
      <c r="NSH20" s="44"/>
      <c r="NSI20" s="44"/>
      <c r="NSJ20" s="44"/>
      <c r="NSK20" s="44"/>
      <c r="NSL20" s="44"/>
      <c r="NSM20" s="44"/>
      <c r="NSN20" s="44"/>
      <c r="NSO20" s="44"/>
      <c r="NSP20" s="44"/>
      <c r="NSQ20" s="44"/>
      <c r="NSR20" s="44"/>
      <c r="NSS20" s="44"/>
      <c r="NST20" s="44"/>
      <c r="NSU20" s="44"/>
      <c r="NSV20" s="44"/>
      <c r="NSW20" s="44"/>
      <c r="NSX20" s="44"/>
      <c r="NSY20" s="44"/>
      <c r="NSZ20" s="44"/>
      <c r="NTA20" s="44"/>
      <c r="NTB20" s="44"/>
      <c r="NTC20" s="44"/>
      <c r="NTD20" s="44"/>
      <c r="NTE20" s="44"/>
      <c r="NTF20" s="44"/>
      <c r="NTG20" s="44"/>
      <c r="NTH20" s="44"/>
      <c r="NTI20" s="44"/>
      <c r="NTJ20" s="44"/>
      <c r="NTK20" s="44"/>
      <c r="NTL20" s="44"/>
      <c r="NTM20" s="44"/>
      <c r="NTN20" s="44"/>
      <c r="NTO20" s="44"/>
      <c r="NTP20" s="44"/>
      <c r="NTQ20" s="44"/>
      <c r="NTR20" s="44"/>
      <c r="NTS20" s="44"/>
      <c r="NTT20" s="44"/>
      <c r="NTU20" s="44"/>
      <c r="NTV20" s="44"/>
      <c r="NTW20" s="44"/>
      <c r="NTX20" s="44"/>
      <c r="NTY20" s="44"/>
      <c r="NTZ20" s="44"/>
      <c r="NUA20" s="44"/>
      <c r="NUB20" s="44"/>
      <c r="NUC20" s="44"/>
      <c r="NUD20" s="44"/>
      <c r="NUE20" s="44"/>
      <c r="NUF20" s="44"/>
      <c r="NUG20" s="44"/>
      <c r="NUH20" s="44"/>
      <c r="NUI20" s="44"/>
      <c r="NUJ20" s="44"/>
      <c r="NUK20" s="44"/>
      <c r="NUL20" s="44"/>
      <c r="NUM20" s="44"/>
      <c r="NUN20" s="44"/>
      <c r="NUO20" s="44"/>
      <c r="NUP20" s="44"/>
      <c r="NUQ20" s="44"/>
      <c r="NUR20" s="44"/>
      <c r="NUS20" s="44"/>
      <c r="NUT20" s="44"/>
      <c r="NUU20" s="44"/>
      <c r="NUV20" s="44"/>
      <c r="NUW20" s="44"/>
      <c r="NUX20" s="44"/>
      <c r="NUY20" s="44"/>
      <c r="NUZ20" s="44"/>
      <c r="NVA20" s="44"/>
      <c r="NVB20" s="44"/>
      <c r="NVC20" s="44"/>
      <c r="NVD20" s="44"/>
      <c r="NVE20" s="44"/>
      <c r="NVF20" s="44"/>
      <c r="NVG20" s="44"/>
      <c r="NVH20" s="44"/>
      <c r="NVI20" s="44"/>
      <c r="NVJ20" s="44"/>
      <c r="NVK20" s="44"/>
      <c r="NVL20" s="44"/>
      <c r="NVM20" s="44"/>
      <c r="NVN20" s="44"/>
      <c r="NVO20" s="44"/>
      <c r="NVP20" s="44"/>
      <c r="NVQ20" s="44"/>
      <c r="NVR20" s="44"/>
      <c r="NVS20" s="44"/>
      <c r="NVT20" s="44"/>
      <c r="NVU20" s="44"/>
      <c r="NVV20" s="44"/>
      <c r="NVW20" s="44"/>
      <c r="NVX20" s="44"/>
      <c r="NVY20" s="44"/>
      <c r="NVZ20" s="44"/>
      <c r="NWA20" s="44"/>
      <c r="NWB20" s="44"/>
      <c r="NWC20" s="44"/>
      <c r="NWD20" s="44"/>
      <c r="NWE20" s="44"/>
      <c r="NWF20" s="44"/>
      <c r="NWG20" s="44"/>
      <c r="NWH20" s="44"/>
      <c r="NWI20" s="44"/>
      <c r="NWJ20" s="44"/>
      <c r="NWK20" s="44"/>
      <c r="NWL20" s="44"/>
      <c r="NWM20" s="44"/>
      <c r="NWN20" s="44"/>
      <c r="NWO20" s="44"/>
      <c r="NWP20" s="44"/>
      <c r="NWQ20" s="44"/>
      <c r="NWR20" s="44"/>
      <c r="NWS20" s="44"/>
      <c r="NWT20" s="44"/>
      <c r="NWU20" s="44"/>
      <c r="NWV20" s="44"/>
      <c r="NWW20" s="44"/>
      <c r="NWX20" s="44"/>
      <c r="NWY20" s="44"/>
      <c r="NWZ20" s="44"/>
      <c r="NXA20" s="44"/>
      <c r="NXB20" s="44"/>
      <c r="NXC20" s="44"/>
      <c r="NXD20" s="44"/>
      <c r="NXE20" s="44"/>
      <c r="NXF20" s="44"/>
      <c r="NXG20" s="44"/>
      <c r="NXH20" s="44"/>
      <c r="NXI20" s="44"/>
      <c r="NXJ20" s="44"/>
      <c r="NXK20" s="44"/>
      <c r="NXL20" s="44"/>
      <c r="NXM20" s="44"/>
      <c r="NXN20" s="44"/>
      <c r="NXO20" s="44"/>
      <c r="NXP20" s="44"/>
      <c r="NXQ20" s="44"/>
      <c r="NXR20" s="44"/>
      <c r="NXS20" s="44"/>
      <c r="NXT20" s="44"/>
      <c r="NXU20" s="44"/>
      <c r="NXV20" s="44"/>
      <c r="NXW20" s="44"/>
      <c r="NXX20" s="44"/>
      <c r="NXY20" s="44"/>
      <c r="NXZ20" s="44"/>
      <c r="NYA20" s="44"/>
      <c r="NYB20" s="44"/>
      <c r="NYC20" s="44"/>
      <c r="NYD20" s="44"/>
      <c r="NYE20" s="44"/>
      <c r="NYF20" s="44"/>
      <c r="NYG20" s="44"/>
      <c r="NYH20" s="44"/>
      <c r="NYI20" s="44"/>
      <c r="NYJ20" s="44"/>
      <c r="NYK20" s="44"/>
      <c r="NYL20" s="44"/>
      <c r="NYM20" s="44"/>
      <c r="NYN20" s="44"/>
      <c r="NYO20" s="44"/>
      <c r="NYP20" s="44"/>
      <c r="NYQ20" s="44"/>
      <c r="NYR20" s="44"/>
      <c r="NYS20" s="44"/>
      <c r="NYT20" s="44"/>
      <c r="NYU20" s="44"/>
      <c r="NYV20" s="44"/>
      <c r="NYW20" s="44"/>
      <c r="NYX20" s="44"/>
      <c r="NYY20" s="44"/>
      <c r="NYZ20" s="44"/>
      <c r="NZA20" s="44"/>
      <c r="NZB20" s="44"/>
      <c r="NZC20" s="44"/>
      <c r="NZD20" s="44"/>
      <c r="NZE20" s="44"/>
      <c r="NZF20" s="44"/>
      <c r="NZG20" s="44"/>
      <c r="NZH20" s="44"/>
      <c r="NZI20" s="44"/>
      <c r="NZJ20" s="44"/>
      <c r="NZK20" s="44"/>
      <c r="NZL20" s="44"/>
      <c r="NZM20" s="44"/>
      <c r="NZN20" s="44"/>
      <c r="NZO20" s="44"/>
      <c r="NZP20" s="44"/>
      <c r="NZQ20" s="44"/>
      <c r="NZR20" s="44"/>
      <c r="NZS20" s="44"/>
      <c r="NZT20" s="44"/>
      <c r="NZU20" s="44"/>
      <c r="NZV20" s="44"/>
      <c r="NZW20" s="44"/>
      <c r="NZX20" s="44"/>
      <c r="NZY20" s="44"/>
      <c r="NZZ20" s="44"/>
      <c r="OAA20" s="44"/>
      <c r="OAB20" s="44"/>
      <c r="OAC20" s="44"/>
      <c r="OAD20" s="44"/>
      <c r="OAE20" s="44"/>
      <c r="OAF20" s="44"/>
      <c r="OAG20" s="44"/>
      <c r="OAH20" s="44"/>
      <c r="OAI20" s="44"/>
      <c r="OAJ20" s="44"/>
      <c r="OAK20" s="44"/>
      <c r="OAL20" s="44"/>
      <c r="OAM20" s="44"/>
      <c r="OAN20" s="44"/>
      <c r="OAO20" s="44"/>
      <c r="OAP20" s="44"/>
      <c r="OAQ20" s="44"/>
      <c r="OAR20" s="44"/>
      <c r="OAS20" s="44"/>
      <c r="OAT20" s="44"/>
      <c r="OAU20" s="44"/>
      <c r="OAV20" s="44"/>
      <c r="OAW20" s="44"/>
      <c r="OAX20" s="44"/>
      <c r="OAY20" s="44"/>
      <c r="OAZ20" s="44"/>
      <c r="OBA20" s="44"/>
      <c r="OBB20" s="44"/>
      <c r="OBC20" s="44"/>
      <c r="OBD20" s="44"/>
      <c r="OBE20" s="44"/>
      <c r="OBF20" s="44"/>
      <c r="OBG20" s="44"/>
      <c r="OBH20" s="44"/>
      <c r="OBI20" s="44"/>
      <c r="OBJ20" s="44"/>
      <c r="OBK20" s="44"/>
      <c r="OBL20" s="44"/>
      <c r="OBM20" s="44"/>
      <c r="OBN20" s="44"/>
      <c r="OBO20" s="44"/>
      <c r="OBP20" s="44"/>
      <c r="OBQ20" s="44"/>
      <c r="OBR20" s="44"/>
      <c r="OBS20" s="44"/>
      <c r="OBT20" s="44"/>
      <c r="OBU20" s="44"/>
      <c r="OBV20" s="44"/>
      <c r="OBW20" s="44"/>
      <c r="OBX20" s="44"/>
      <c r="OBY20" s="44"/>
      <c r="OBZ20" s="44"/>
      <c r="OCA20" s="44"/>
      <c r="OCB20" s="44"/>
      <c r="OCC20" s="44"/>
      <c r="OCD20" s="44"/>
      <c r="OCE20" s="44"/>
      <c r="OCF20" s="44"/>
      <c r="OCG20" s="44"/>
      <c r="OCH20" s="44"/>
      <c r="OCI20" s="44"/>
      <c r="OCJ20" s="44"/>
      <c r="OCK20" s="44"/>
      <c r="OCL20" s="44"/>
      <c r="OCM20" s="44"/>
      <c r="OCN20" s="44"/>
      <c r="OCO20" s="44"/>
      <c r="OCP20" s="44"/>
      <c r="OCQ20" s="44"/>
      <c r="OCR20" s="44"/>
      <c r="OCS20" s="44"/>
      <c r="OCT20" s="44"/>
      <c r="OCU20" s="44"/>
      <c r="OCV20" s="44"/>
      <c r="OCW20" s="44"/>
      <c r="OCX20" s="44"/>
      <c r="OCY20" s="44"/>
      <c r="OCZ20" s="44"/>
      <c r="ODA20" s="44"/>
      <c r="ODB20" s="44"/>
      <c r="ODC20" s="44"/>
      <c r="ODD20" s="44"/>
      <c r="ODE20" s="44"/>
      <c r="ODF20" s="44"/>
      <c r="ODG20" s="44"/>
      <c r="ODH20" s="44"/>
      <c r="ODI20" s="44"/>
      <c r="ODJ20" s="44"/>
      <c r="ODK20" s="44"/>
      <c r="ODL20" s="44"/>
      <c r="ODM20" s="44"/>
      <c r="ODN20" s="44"/>
      <c r="ODO20" s="44"/>
      <c r="ODP20" s="44"/>
      <c r="ODQ20" s="44"/>
      <c r="ODR20" s="44"/>
      <c r="ODS20" s="44"/>
      <c r="ODT20" s="44"/>
      <c r="ODU20" s="44"/>
      <c r="ODV20" s="44"/>
      <c r="ODW20" s="44"/>
      <c r="ODX20" s="44"/>
      <c r="ODY20" s="44"/>
      <c r="ODZ20" s="44"/>
      <c r="OEA20" s="44"/>
      <c r="OEB20" s="44"/>
      <c r="OEC20" s="44"/>
      <c r="OED20" s="44"/>
      <c r="OEE20" s="44"/>
      <c r="OEF20" s="44"/>
      <c r="OEG20" s="44"/>
      <c r="OEH20" s="44"/>
      <c r="OEI20" s="44"/>
      <c r="OEJ20" s="44"/>
      <c r="OEK20" s="44"/>
      <c r="OEL20" s="44"/>
      <c r="OEM20" s="44"/>
      <c r="OEN20" s="44"/>
      <c r="OEO20" s="44"/>
      <c r="OEP20" s="44"/>
      <c r="OEQ20" s="44"/>
      <c r="OER20" s="44"/>
      <c r="OES20" s="44"/>
      <c r="OET20" s="44"/>
      <c r="OEU20" s="44"/>
      <c r="OEV20" s="44"/>
      <c r="OEW20" s="44"/>
      <c r="OEX20" s="44"/>
      <c r="OEY20" s="44"/>
      <c r="OEZ20" s="44"/>
      <c r="OFA20" s="44"/>
      <c r="OFB20" s="44"/>
      <c r="OFC20" s="44"/>
      <c r="OFD20" s="44"/>
      <c r="OFE20" s="44"/>
      <c r="OFF20" s="44"/>
      <c r="OFG20" s="44"/>
      <c r="OFH20" s="44"/>
      <c r="OFI20" s="44"/>
      <c r="OFJ20" s="44"/>
      <c r="OFK20" s="44"/>
      <c r="OFL20" s="44"/>
      <c r="OFM20" s="44"/>
      <c r="OFN20" s="44"/>
      <c r="OFO20" s="44"/>
      <c r="OFP20" s="44"/>
      <c r="OFQ20" s="44"/>
      <c r="OFR20" s="44"/>
      <c r="OFS20" s="44"/>
      <c r="OFT20" s="44"/>
      <c r="OFU20" s="44"/>
      <c r="OFV20" s="44"/>
      <c r="OFW20" s="44"/>
      <c r="OFX20" s="44"/>
      <c r="OFY20" s="44"/>
      <c r="OFZ20" s="44"/>
      <c r="OGA20" s="44"/>
      <c r="OGB20" s="44"/>
      <c r="OGC20" s="44"/>
      <c r="OGD20" s="44"/>
      <c r="OGE20" s="44"/>
      <c r="OGF20" s="44"/>
      <c r="OGG20" s="44"/>
      <c r="OGH20" s="44"/>
      <c r="OGI20" s="44"/>
      <c r="OGJ20" s="44"/>
      <c r="OGK20" s="44"/>
      <c r="OGL20" s="44"/>
      <c r="OGM20" s="44"/>
      <c r="OGN20" s="44"/>
      <c r="OGO20" s="44"/>
      <c r="OGP20" s="44"/>
      <c r="OGQ20" s="44"/>
      <c r="OGR20" s="44"/>
      <c r="OGS20" s="44"/>
      <c r="OGT20" s="44"/>
      <c r="OGU20" s="44"/>
      <c r="OGV20" s="44"/>
      <c r="OGW20" s="44"/>
      <c r="OGX20" s="44"/>
      <c r="OGY20" s="44"/>
      <c r="OGZ20" s="44"/>
      <c r="OHA20" s="44"/>
      <c r="OHB20" s="44"/>
      <c r="OHC20" s="44"/>
      <c r="OHD20" s="44"/>
      <c r="OHE20" s="44"/>
      <c r="OHF20" s="44"/>
      <c r="OHG20" s="44"/>
      <c r="OHH20" s="44"/>
      <c r="OHI20" s="44"/>
      <c r="OHJ20" s="44"/>
      <c r="OHK20" s="44"/>
      <c r="OHL20" s="44"/>
      <c r="OHM20" s="44"/>
      <c r="OHN20" s="44"/>
      <c r="OHO20" s="44"/>
      <c r="OHP20" s="44"/>
      <c r="OHQ20" s="44"/>
      <c r="OHR20" s="44"/>
      <c r="OHS20" s="44"/>
      <c r="OHT20" s="44"/>
      <c r="OHU20" s="44"/>
      <c r="OHV20" s="44"/>
      <c r="OHW20" s="44"/>
      <c r="OHX20" s="44"/>
      <c r="OHY20" s="44"/>
      <c r="OHZ20" s="44"/>
      <c r="OIA20" s="44"/>
      <c r="OIB20" s="44"/>
      <c r="OIC20" s="44"/>
      <c r="OID20" s="44"/>
      <c r="OIE20" s="44"/>
      <c r="OIF20" s="44"/>
      <c r="OIG20" s="44"/>
      <c r="OIH20" s="44"/>
      <c r="OII20" s="44"/>
      <c r="OIJ20" s="44"/>
      <c r="OIK20" s="44"/>
      <c r="OIL20" s="44"/>
      <c r="OIM20" s="44"/>
      <c r="OIN20" s="44"/>
      <c r="OIO20" s="44"/>
      <c r="OIP20" s="44"/>
      <c r="OIQ20" s="44"/>
      <c r="OIR20" s="44"/>
      <c r="OIS20" s="44"/>
      <c r="OIT20" s="44"/>
      <c r="OIU20" s="44"/>
      <c r="OIV20" s="44"/>
      <c r="OIW20" s="44"/>
      <c r="OIX20" s="44"/>
      <c r="OIY20" s="44"/>
      <c r="OIZ20" s="44"/>
      <c r="OJA20" s="44"/>
      <c r="OJB20" s="44"/>
      <c r="OJC20" s="44"/>
      <c r="OJD20" s="44"/>
      <c r="OJE20" s="44"/>
      <c r="OJF20" s="44"/>
      <c r="OJG20" s="44"/>
      <c r="OJH20" s="44"/>
      <c r="OJI20" s="44"/>
      <c r="OJJ20" s="44"/>
      <c r="OJK20" s="44"/>
      <c r="OJL20" s="44"/>
      <c r="OJM20" s="44"/>
      <c r="OJN20" s="44"/>
      <c r="OJO20" s="44"/>
      <c r="OJP20" s="44"/>
      <c r="OJQ20" s="44"/>
      <c r="OJR20" s="44"/>
      <c r="OJS20" s="44"/>
      <c r="OJT20" s="44"/>
      <c r="OJU20" s="44"/>
      <c r="OJV20" s="44"/>
      <c r="OJW20" s="44"/>
      <c r="OJX20" s="44"/>
      <c r="OJY20" s="44"/>
      <c r="OJZ20" s="44"/>
      <c r="OKA20" s="44"/>
      <c r="OKB20" s="44"/>
      <c r="OKC20" s="44"/>
      <c r="OKD20" s="44"/>
      <c r="OKE20" s="44"/>
      <c r="OKF20" s="44"/>
      <c r="OKG20" s="44"/>
      <c r="OKH20" s="44"/>
      <c r="OKI20" s="44"/>
      <c r="OKJ20" s="44"/>
      <c r="OKK20" s="44"/>
      <c r="OKL20" s="44"/>
      <c r="OKM20" s="44"/>
      <c r="OKN20" s="44"/>
      <c r="OKO20" s="44"/>
      <c r="OKP20" s="44"/>
      <c r="OKQ20" s="44"/>
      <c r="OKR20" s="44"/>
      <c r="OKS20" s="44"/>
      <c r="OKT20" s="44"/>
      <c r="OKU20" s="44"/>
      <c r="OKV20" s="44"/>
      <c r="OKW20" s="44"/>
      <c r="OKX20" s="44"/>
      <c r="OKY20" s="44"/>
      <c r="OKZ20" s="44"/>
      <c r="OLA20" s="44"/>
      <c r="OLB20" s="44"/>
      <c r="OLC20" s="44"/>
      <c r="OLD20" s="44"/>
      <c r="OLE20" s="44"/>
      <c r="OLF20" s="44"/>
      <c r="OLG20" s="44"/>
      <c r="OLH20" s="44"/>
      <c r="OLI20" s="44"/>
      <c r="OLJ20" s="44"/>
      <c r="OLK20" s="44"/>
      <c r="OLL20" s="44"/>
      <c r="OLM20" s="44"/>
      <c r="OLN20" s="44"/>
      <c r="OLO20" s="44"/>
      <c r="OLP20" s="44"/>
      <c r="OLQ20" s="44"/>
      <c r="OLR20" s="44"/>
      <c r="OLS20" s="44"/>
      <c r="OLT20" s="44"/>
      <c r="OLU20" s="44"/>
      <c r="OLV20" s="44"/>
      <c r="OLW20" s="44"/>
      <c r="OLX20" s="44"/>
      <c r="OLY20" s="44"/>
      <c r="OLZ20" s="44"/>
      <c r="OMA20" s="44"/>
      <c r="OMB20" s="44"/>
      <c r="OMC20" s="44"/>
      <c r="OMD20" s="44"/>
      <c r="OME20" s="44"/>
      <c r="OMF20" s="44"/>
      <c r="OMG20" s="44"/>
      <c r="OMH20" s="44"/>
      <c r="OMI20" s="44"/>
      <c r="OMJ20" s="44"/>
      <c r="OMK20" s="44"/>
      <c r="OML20" s="44"/>
      <c r="OMM20" s="44"/>
      <c r="OMN20" s="44"/>
      <c r="OMO20" s="44"/>
      <c r="OMP20" s="44"/>
      <c r="OMQ20" s="44"/>
      <c r="OMR20" s="44"/>
      <c r="OMS20" s="44"/>
      <c r="OMT20" s="44"/>
      <c r="OMU20" s="44"/>
      <c r="OMV20" s="44"/>
      <c r="OMW20" s="44"/>
      <c r="OMX20" s="44"/>
      <c r="OMY20" s="44"/>
      <c r="OMZ20" s="44"/>
      <c r="ONA20" s="44"/>
      <c r="ONB20" s="44"/>
      <c r="ONC20" s="44"/>
      <c r="OND20" s="44"/>
      <c r="ONE20" s="44"/>
      <c r="ONF20" s="44"/>
      <c r="ONG20" s="44"/>
      <c r="ONH20" s="44"/>
      <c r="ONI20" s="44"/>
      <c r="ONJ20" s="44"/>
      <c r="ONK20" s="44"/>
      <c r="ONL20" s="44"/>
      <c r="ONM20" s="44"/>
      <c r="ONN20" s="44"/>
      <c r="ONO20" s="44"/>
      <c r="ONP20" s="44"/>
      <c r="ONQ20" s="44"/>
      <c r="ONR20" s="44"/>
      <c r="ONS20" s="44"/>
      <c r="ONT20" s="44"/>
      <c r="ONU20" s="44"/>
      <c r="ONV20" s="44"/>
      <c r="ONW20" s="44"/>
      <c r="ONX20" s="44"/>
      <c r="ONY20" s="44"/>
      <c r="ONZ20" s="44"/>
      <c r="OOA20" s="44"/>
      <c r="OOB20" s="44"/>
      <c r="OOC20" s="44"/>
      <c r="OOD20" s="44"/>
      <c r="OOE20" s="44"/>
      <c r="OOF20" s="44"/>
      <c r="OOG20" s="44"/>
      <c r="OOH20" s="44"/>
      <c r="OOI20" s="44"/>
      <c r="OOJ20" s="44"/>
      <c r="OOK20" s="44"/>
      <c r="OOL20" s="44"/>
      <c r="OOM20" s="44"/>
      <c r="OON20" s="44"/>
      <c r="OOO20" s="44"/>
      <c r="OOP20" s="44"/>
      <c r="OOQ20" s="44"/>
      <c r="OOR20" s="44"/>
      <c r="OOS20" s="44"/>
      <c r="OOT20" s="44"/>
      <c r="OOU20" s="44"/>
      <c r="OOV20" s="44"/>
      <c r="OOW20" s="44"/>
      <c r="OOX20" s="44"/>
      <c r="OOY20" s="44"/>
      <c r="OOZ20" s="44"/>
      <c r="OPA20" s="44"/>
      <c r="OPB20" s="44"/>
      <c r="OPC20" s="44"/>
      <c r="OPD20" s="44"/>
      <c r="OPE20" s="44"/>
      <c r="OPF20" s="44"/>
      <c r="OPG20" s="44"/>
      <c r="OPH20" s="44"/>
      <c r="OPI20" s="44"/>
      <c r="OPJ20" s="44"/>
      <c r="OPK20" s="44"/>
      <c r="OPL20" s="44"/>
      <c r="OPM20" s="44"/>
      <c r="OPN20" s="44"/>
      <c r="OPO20" s="44"/>
      <c r="OPP20" s="44"/>
      <c r="OPQ20" s="44"/>
      <c r="OPR20" s="44"/>
      <c r="OPS20" s="44"/>
      <c r="OPT20" s="44"/>
      <c r="OPU20" s="44"/>
      <c r="OPV20" s="44"/>
      <c r="OPW20" s="44"/>
      <c r="OPX20" s="44"/>
      <c r="OPY20" s="44"/>
      <c r="OPZ20" s="44"/>
      <c r="OQA20" s="44"/>
      <c r="OQB20" s="44"/>
      <c r="OQC20" s="44"/>
      <c r="OQD20" s="44"/>
      <c r="OQE20" s="44"/>
      <c r="OQF20" s="44"/>
      <c r="OQG20" s="44"/>
      <c r="OQH20" s="44"/>
      <c r="OQI20" s="44"/>
      <c r="OQJ20" s="44"/>
      <c r="OQK20" s="44"/>
      <c r="OQL20" s="44"/>
      <c r="OQM20" s="44"/>
      <c r="OQN20" s="44"/>
      <c r="OQO20" s="44"/>
      <c r="OQP20" s="44"/>
      <c r="OQQ20" s="44"/>
      <c r="OQR20" s="44"/>
      <c r="OQS20" s="44"/>
      <c r="OQT20" s="44"/>
      <c r="OQU20" s="44"/>
      <c r="OQV20" s="44"/>
      <c r="OQW20" s="44"/>
      <c r="OQX20" s="44"/>
      <c r="OQY20" s="44"/>
      <c r="OQZ20" s="44"/>
      <c r="ORA20" s="44"/>
      <c r="ORB20" s="44"/>
      <c r="ORC20" s="44"/>
      <c r="ORD20" s="44"/>
      <c r="ORE20" s="44"/>
      <c r="ORF20" s="44"/>
      <c r="ORG20" s="44"/>
      <c r="ORH20" s="44"/>
      <c r="ORI20" s="44"/>
      <c r="ORJ20" s="44"/>
      <c r="ORK20" s="44"/>
      <c r="ORL20" s="44"/>
      <c r="ORM20" s="44"/>
      <c r="ORN20" s="44"/>
      <c r="ORO20" s="44"/>
      <c r="ORP20" s="44"/>
      <c r="ORQ20" s="44"/>
      <c r="ORR20" s="44"/>
      <c r="ORS20" s="44"/>
      <c r="ORT20" s="44"/>
      <c r="ORU20" s="44"/>
      <c r="ORV20" s="44"/>
      <c r="ORW20" s="44"/>
      <c r="ORX20" s="44"/>
      <c r="ORY20" s="44"/>
      <c r="ORZ20" s="44"/>
      <c r="OSA20" s="44"/>
      <c r="OSB20" s="44"/>
      <c r="OSC20" s="44"/>
      <c r="OSD20" s="44"/>
      <c r="OSE20" s="44"/>
      <c r="OSF20" s="44"/>
      <c r="OSG20" s="44"/>
      <c r="OSH20" s="44"/>
      <c r="OSI20" s="44"/>
      <c r="OSJ20" s="44"/>
      <c r="OSK20" s="44"/>
      <c r="OSL20" s="44"/>
      <c r="OSM20" s="44"/>
      <c r="OSN20" s="44"/>
      <c r="OSO20" s="44"/>
      <c r="OSP20" s="44"/>
      <c r="OSQ20" s="44"/>
      <c r="OSR20" s="44"/>
      <c r="OSS20" s="44"/>
      <c r="OST20" s="44"/>
      <c r="OSU20" s="44"/>
      <c r="OSV20" s="44"/>
      <c r="OSW20" s="44"/>
      <c r="OSX20" s="44"/>
      <c r="OSY20" s="44"/>
      <c r="OSZ20" s="44"/>
      <c r="OTA20" s="44"/>
      <c r="OTB20" s="44"/>
      <c r="OTC20" s="44"/>
      <c r="OTD20" s="44"/>
      <c r="OTE20" s="44"/>
      <c r="OTF20" s="44"/>
      <c r="OTG20" s="44"/>
      <c r="OTH20" s="44"/>
      <c r="OTI20" s="44"/>
      <c r="OTJ20" s="44"/>
      <c r="OTK20" s="44"/>
      <c r="OTL20" s="44"/>
      <c r="OTM20" s="44"/>
      <c r="OTN20" s="44"/>
      <c r="OTO20" s="44"/>
      <c r="OTP20" s="44"/>
      <c r="OTQ20" s="44"/>
      <c r="OTR20" s="44"/>
      <c r="OTS20" s="44"/>
      <c r="OTT20" s="44"/>
      <c r="OTU20" s="44"/>
      <c r="OTV20" s="44"/>
      <c r="OTW20" s="44"/>
      <c r="OTX20" s="44"/>
      <c r="OTY20" s="44"/>
      <c r="OTZ20" s="44"/>
      <c r="OUA20" s="44"/>
      <c r="OUB20" s="44"/>
      <c r="OUC20" s="44"/>
      <c r="OUD20" s="44"/>
      <c r="OUE20" s="44"/>
      <c r="OUF20" s="44"/>
      <c r="OUG20" s="44"/>
      <c r="OUH20" s="44"/>
      <c r="OUI20" s="44"/>
      <c r="OUJ20" s="44"/>
      <c r="OUK20" s="44"/>
      <c r="OUL20" s="44"/>
      <c r="OUM20" s="44"/>
      <c r="OUN20" s="44"/>
      <c r="OUO20" s="44"/>
      <c r="OUP20" s="44"/>
      <c r="OUQ20" s="44"/>
      <c r="OUR20" s="44"/>
      <c r="OUS20" s="44"/>
      <c r="OUT20" s="44"/>
      <c r="OUU20" s="44"/>
      <c r="OUV20" s="44"/>
      <c r="OUW20" s="44"/>
      <c r="OUX20" s="44"/>
      <c r="OUY20" s="44"/>
      <c r="OUZ20" s="44"/>
      <c r="OVA20" s="44"/>
      <c r="OVB20" s="44"/>
      <c r="OVC20" s="44"/>
      <c r="OVD20" s="44"/>
      <c r="OVE20" s="44"/>
      <c r="OVF20" s="44"/>
      <c r="OVG20" s="44"/>
      <c r="OVH20" s="44"/>
      <c r="OVI20" s="44"/>
      <c r="OVJ20" s="44"/>
      <c r="OVK20" s="44"/>
      <c r="OVL20" s="44"/>
      <c r="OVM20" s="44"/>
      <c r="OVN20" s="44"/>
      <c r="OVO20" s="44"/>
      <c r="OVP20" s="44"/>
      <c r="OVQ20" s="44"/>
      <c r="OVR20" s="44"/>
      <c r="OVS20" s="44"/>
      <c r="OVT20" s="44"/>
      <c r="OVU20" s="44"/>
      <c r="OVV20" s="44"/>
      <c r="OVW20" s="44"/>
      <c r="OVX20" s="44"/>
      <c r="OVY20" s="44"/>
      <c r="OVZ20" s="44"/>
      <c r="OWA20" s="44"/>
      <c r="OWB20" s="44"/>
      <c r="OWC20" s="44"/>
      <c r="OWD20" s="44"/>
      <c r="OWE20" s="44"/>
      <c r="OWF20" s="44"/>
      <c r="OWG20" s="44"/>
      <c r="OWH20" s="44"/>
      <c r="OWI20" s="44"/>
      <c r="OWJ20" s="44"/>
      <c r="OWK20" s="44"/>
      <c r="OWL20" s="44"/>
      <c r="OWM20" s="44"/>
      <c r="OWN20" s="44"/>
      <c r="OWO20" s="44"/>
      <c r="OWP20" s="44"/>
      <c r="OWQ20" s="44"/>
      <c r="OWR20" s="44"/>
      <c r="OWS20" s="44"/>
      <c r="OWT20" s="44"/>
      <c r="OWU20" s="44"/>
      <c r="OWV20" s="44"/>
      <c r="OWW20" s="44"/>
      <c r="OWX20" s="44"/>
      <c r="OWY20" s="44"/>
      <c r="OWZ20" s="44"/>
      <c r="OXA20" s="44"/>
      <c r="OXB20" s="44"/>
      <c r="OXC20" s="44"/>
      <c r="OXD20" s="44"/>
      <c r="OXE20" s="44"/>
      <c r="OXF20" s="44"/>
      <c r="OXG20" s="44"/>
      <c r="OXH20" s="44"/>
      <c r="OXI20" s="44"/>
      <c r="OXJ20" s="44"/>
      <c r="OXK20" s="44"/>
      <c r="OXL20" s="44"/>
      <c r="OXM20" s="44"/>
      <c r="OXN20" s="44"/>
      <c r="OXO20" s="44"/>
      <c r="OXP20" s="44"/>
      <c r="OXQ20" s="44"/>
      <c r="OXR20" s="44"/>
      <c r="OXS20" s="44"/>
      <c r="OXT20" s="44"/>
      <c r="OXU20" s="44"/>
      <c r="OXV20" s="44"/>
      <c r="OXW20" s="44"/>
      <c r="OXX20" s="44"/>
      <c r="OXY20" s="44"/>
      <c r="OXZ20" s="44"/>
      <c r="OYA20" s="44"/>
      <c r="OYB20" s="44"/>
      <c r="OYC20" s="44"/>
      <c r="OYD20" s="44"/>
      <c r="OYE20" s="44"/>
      <c r="OYF20" s="44"/>
      <c r="OYG20" s="44"/>
      <c r="OYH20" s="44"/>
      <c r="OYI20" s="44"/>
      <c r="OYJ20" s="44"/>
      <c r="OYK20" s="44"/>
      <c r="OYL20" s="44"/>
      <c r="OYM20" s="44"/>
      <c r="OYN20" s="44"/>
      <c r="OYO20" s="44"/>
      <c r="OYP20" s="44"/>
      <c r="OYQ20" s="44"/>
      <c r="OYR20" s="44"/>
      <c r="OYS20" s="44"/>
      <c r="OYT20" s="44"/>
      <c r="OYU20" s="44"/>
      <c r="OYV20" s="44"/>
      <c r="OYW20" s="44"/>
      <c r="OYX20" s="44"/>
      <c r="OYY20" s="44"/>
      <c r="OYZ20" s="44"/>
      <c r="OZA20" s="44"/>
      <c r="OZB20" s="44"/>
      <c r="OZC20" s="44"/>
      <c r="OZD20" s="44"/>
      <c r="OZE20" s="44"/>
      <c r="OZF20" s="44"/>
      <c r="OZG20" s="44"/>
      <c r="OZH20" s="44"/>
      <c r="OZI20" s="44"/>
      <c r="OZJ20" s="44"/>
      <c r="OZK20" s="44"/>
      <c r="OZL20" s="44"/>
      <c r="OZM20" s="44"/>
      <c r="OZN20" s="44"/>
      <c r="OZO20" s="44"/>
      <c r="OZP20" s="44"/>
      <c r="OZQ20" s="44"/>
      <c r="OZR20" s="44"/>
      <c r="OZS20" s="44"/>
      <c r="OZT20" s="44"/>
      <c r="OZU20" s="44"/>
      <c r="OZV20" s="44"/>
      <c r="OZW20" s="44"/>
      <c r="OZX20" s="44"/>
      <c r="OZY20" s="44"/>
      <c r="OZZ20" s="44"/>
      <c r="PAA20" s="44"/>
      <c r="PAB20" s="44"/>
      <c r="PAC20" s="44"/>
      <c r="PAD20" s="44"/>
      <c r="PAE20" s="44"/>
      <c r="PAF20" s="44"/>
      <c r="PAG20" s="44"/>
      <c r="PAH20" s="44"/>
      <c r="PAI20" s="44"/>
      <c r="PAJ20" s="44"/>
      <c r="PAK20" s="44"/>
      <c r="PAL20" s="44"/>
      <c r="PAM20" s="44"/>
      <c r="PAN20" s="44"/>
      <c r="PAO20" s="44"/>
      <c r="PAP20" s="44"/>
      <c r="PAQ20" s="44"/>
      <c r="PAR20" s="44"/>
      <c r="PAS20" s="44"/>
      <c r="PAT20" s="44"/>
      <c r="PAU20" s="44"/>
      <c r="PAV20" s="44"/>
      <c r="PAW20" s="44"/>
      <c r="PAX20" s="44"/>
      <c r="PAY20" s="44"/>
      <c r="PAZ20" s="44"/>
      <c r="PBA20" s="44"/>
      <c r="PBB20" s="44"/>
      <c r="PBC20" s="44"/>
      <c r="PBD20" s="44"/>
      <c r="PBE20" s="44"/>
      <c r="PBF20" s="44"/>
      <c r="PBG20" s="44"/>
      <c r="PBH20" s="44"/>
      <c r="PBI20" s="44"/>
      <c r="PBJ20" s="44"/>
      <c r="PBK20" s="44"/>
      <c r="PBL20" s="44"/>
      <c r="PBM20" s="44"/>
      <c r="PBN20" s="44"/>
      <c r="PBO20" s="44"/>
      <c r="PBP20" s="44"/>
      <c r="PBQ20" s="44"/>
      <c r="PBR20" s="44"/>
      <c r="PBS20" s="44"/>
      <c r="PBT20" s="44"/>
      <c r="PBU20" s="44"/>
      <c r="PBV20" s="44"/>
      <c r="PBW20" s="44"/>
      <c r="PBX20" s="44"/>
      <c r="PBY20" s="44"/>
      <c r="PBZ20" s="44"/>
      <c r="PCA20" s="44"/>
      <c r="PCB20" s="44"/>
      <c r="PCC20" s="44"/>
      <c r="PCD20" s="44"/>
      <c r="PCE20" s="44"/>
      <c r="PCF20" s="44"/>
      <c r="PCG20" s="44"/>
      <c r="PCH20" s="44"/>
      <c r="PCI20" s="44"/>
      <c r="PCJ20" s="44"/>
      <c r="PCK20" s="44"/>
      <c r="PCL20" s="44"/>
      <c r="PCM20" s="44"/>
      <c r="PCN20" s="44"/>
      <c r="PCO20" s="44"/>
      <c r="PCP20" s="44"/>
      <c r="PCQ20" s="44"/>
      <c r="PCR20" s="44"/>
      <c r="PCS20" s="44"/>
      <c r="PCT20" s="44"/>
      <c r="PCU20" s="44"/>
      <c r="PCV20" s="44"/>
      <c r="PCW20" s="44"/>
      <c r="PCX20" s="44"/>
      <c r="PCY20" s="44"/>
      <c r="PCZ20" s="44"/>
      <c r="PDA20" s="44"/>
      <c r="PDB20" s="44"/>
      <c r="PDC20" s="44"/>
      <c r="PDD20" s="44"/>
      <c r="PDE20" s="44"/>
      <c r="PDF20" s="44"/>
      <c r="PDG20" s="44"/>
      <c r="PDH20" s="44"/>
      <c r="PDI20" s="44"/>
      <c r="PDJ20" s="44"/>
      <c r="PDK20" s="44"/>
      <c r="PDL20" s="44"/>
      <c r="PDM20" s="44"/>
      <c r="PDN20" s="44"/>
      <c r="PDO20" s="44"/>
      <c r="PDP20" s="44"/>
      <c r="PDQ20" s="44"/>
      <c r="PDR20" s="44"/>
      <c r="PDS20" s="44"/>
      <c r="PDT20" s="44"/>
      <c r="PDU20" s="44"/>
      <c r="PDV20" s="44"/>
      <c r="PDW20" s="44"/>
      <c r="PDX20" s="44"/>
      <c r="PDY20" s="44"/>
      <c r="PDZ20" s="44"/>
      <c r="PEA20" s="44"/>
      <c r="PEB20" s="44"/>
      <c r="PEC20" s="44"/>
      <c r="PED20" s="44"/>
      <c r="PEE20" s="44"/>
      <c r="PEF20" s="44"/>
      <c r="PEG20" s="44"/>
      <c r="PEH20" s="44"/>
      <c r="PEI20" s="44"/>
      <c r="PEJ20" s="44"/>
      <c r="PEK20" s="44"/>
      <c r="PEL20" s="44"/>
      <c r="PEM20" s="44"/>
      <c r="PEN20" s="44"/>
      <c r="PEO20" s="44"/>
      <c r="PEP20" s="44"/>
      <c r="PEQ20" s="44"/>
      <c r="PER20" s="44"/>
      <c r="PES20" s="44"/>
      <c r="PET20" s="44"/>
      <c r="PEU20" s="44"/>
      <c r="PEV20" s="44"/>
      <c r="PEW20" s="44"/>
      <c r="PEX20" s="44"/>
      <c r="PEY20" s="44"/>
      <c r="PEZ20" s="44"/>
      <c r="PFA20" s="44"/>
      <c r="PFB20" s="44"/>
      <c r="PFC20" s="44"/>
      <c r="PFD20" s="44"/>
      <c r="PFE20" s="44"/>
      <c r="PFF20" s="44"/>
      <c r="PFG20" s="44"/>
      <c r="PFH20" s="44"/>
      <c r="PFI20" s="44"/>
      <c r="PFJ20" s="44"/>
      <c r="PFK20" s="44"/>
      <c r="PFL20" s="44"/>
      <c r="PFM20" s="44"/>
      <c r="PFN20" s="44"/>
      <c r="PFO20" s="44"/>
      <c r="PFP20" s="44"/>
      <c r="PFQ20" s="44"/>
      <c r="PFR20" s="44"/>
      <c r="PFS20" s="44"/>
      <c r="PFT20" s="44"/>
      <c r="PFU20" s="44"/>
      <c r="PFV20" s="44"/>
      <c r="PFW20" s="44"/>
      <c r="PFX20" s="44"/>
      <c r="PFY20" s="44"/>
      <c r="PFZ20" s="44"/>
      <c r="PGA20" s="44"/>
      <c r="PGB20" s="44"/>
      <c r="PGC20" s="44"/>
      <c r="PGD20" s="44"/>
      <c r="PGE20" s="44"/>
      <c r="PGF20" s="44"/>
      <c r="PGG20" s="44"/>
      <c r="PGH20" s="44"/>
      <c r="PGI20" s="44"/>
      <c r="PGJ20" s="44"/>
      <c r="PGK20" s="44"/>
      <c r="PGL20" s="44"/>
      <c r="PGM20" s="44"/>
      <c r="PGN20" s="44"/>
      <c r="PGO20" s="44"/>
      <c r="PGP20" s="44"/>
      <c r="PGQ20" s="44"/>
      <c r="PGR20" s="44"/>
      <c r="PGS20" s="44"/>
      <c r="PGT20" s="44"/>
      <c r="PGU20" s="44"/>
      <c r="PGV20" s="44"/>
      <c r="PGW20" s="44"/>
      <c r="PGX20" s="44"/>
      <c r="PGY20" s="44"/>
      <c r="PGZ20" s="44"/>
      <c r="PHA20" s="44"/>
      <c r="PHB20" s="44"/>
      <c r="PHC20" s="44"/>
      <c r="PHD20" s="44"/>
      <c r="PHE20" s="44"/>
      <c r="PHF20" s="44"/>
      <c r="PHG20" s="44"/>
      <c r="PHH20" s="44"/>
      <c r="PHI20" s="44"/>
      <c r="PHJ20" s="44"/>
      <c r="PHK20" s="44"/>
      <c r="PHL20" s="44"/>
      <c r="PHM20" s="44"/>
      <c r="PHN20" s="44"/>
      <c r="PHO20" s="44"/>
      <c r="PHP20" s="44"/>
      <c r="PHQ20" s="44"/>
      <c r="PHR20" s="44"/>
      <c r="PHS20" s="44"/>
      <c r="PHT20" s="44"/>
      <c r="PHU20" s="44"/>
      <c r="PHV20" s="44"/>
      <c r="PHW20" s="44"/>
      <c r="PHX20" s="44"/>
      <c r="PHY20" s="44"/>
      <c r="PHZ20" s="44"/>
      <c r="PIA20" s="44"/>
      <c r="PIB20" s="44"/>
      <c r="PIC20" s="44"/>
      <c r="PID20" s="44"/>
      <c r="PIE20" s="44"/>
      <c r="PIF20" s="44"/>
      <c r="PIG20" s="44"/>
      <c r="PIH20" s="44"/>
      <c r="PII20" s="44"/>
      <c r="PIJ20" s="44"/>
      <c r="PIK20" s="44"/>
      <c r="PIL20" s="44"/>
      <c r="PIM20" s="44"/>
      <c r="PIN20" s="44"/>
      <c r="PIO20" s="44"/>
      <c r="PIP20" s="44"/>
      <c r="PIQ20" s="44"/>
      <c r="PIR20" s="44"/>
      <c r="PIS20" s="44"/>
      <c r="PIT20" s="44"/>
      <c r="PIU20" s="44"/>
      <c r="PIV20" s="44"/>
      <c r="PIW20" s="44"/>
      <c r="PIX20" s="44"/>
      <c r="PIY20" s="44"/>
      <c r="PIZ20" s="44"/>
      <c r="PJA20" s="44"/>
      <c r="PJB20" s="44"/>
      <c r="PJC20" s="44"/>
      <c r="PJD20" s="44"/>
      <c r="PJE20" s="44"/>
      <c r="PJF20" s="44"/>
      <c r="PJG20" s="44"/>
      <c r="PJH20" s="44"/>
      <c r="PJI20" s="44"/>
      <c r="PJJ20" s="44"/>
      <c r="PJK20" s="44"/>
      <c r="PJL20" s="44"/>
      <c r="PJM20" s="44"/>
      <c r="PJN20" s="44"/>
      <c r="PJO20" s="44"/>
      <c r="PJP20" s="44"/>
      <c r="PJQ20" s="44"/>
      <c r="PJR20" s="44"/>
      <c r="PJS20" s="44"/>
      <c r="PJT20" s="44"/>
      <c r="PJU20" s="44"/>
      <c r="PJV20" s="44"/>
      <c r="PJW20" s="44"/>
      <c r="PJX20" s="44"/>
      <c r="PJY20" s="44"/>
      <c r="PJZ20" s="44"/>
      <c r="PKA20" s="44"/>
      <c r="PKB20" s="44"/>
      <c r="PKC20" s="44"/>
      <c r="PKD20" s="44"/>
      <c r="PKE20" s="44"/>
      <c r="PKF20" s="44"/>
      <c r="PKG20" s="44"/>
      <c r="PKH20" s="44"/>
      <c r="PKI20" s="44"/>
      <c r="PKJ20" s="44"/>
      <c r="PKK20" s="44"/>
      <c r="PKL20" s="44"/>
      <c r="PKM20" s="44"/>
      <c r="PKN20" s="44"/>
      <c r="PKO20" s="44"/>
      <c r="PKP20" s="44"/>
      <c r="PKQ20" s="44"/>
      <c r="PKR20" s="44"/>
      <c r="PKS20" s="44"/>
      <c r="PKT20" s="44"/>
      <c r="PKU20" s="44"/>
      <c r="PKV20" s="44"/>
      <c r="PKW20" s="44"/>
      <c r="PKX20" s="44"/>
      <c r="PKY20" s="44"/>
      <c r="PKZ20" s="44"/>
      <c r="PLA20" s="44"/>
      <c r="PLB20" s="44"/>
      <c r="PLC20" s="44"/>
      <c r="PLD20" s="44"/>
      <c r="PLE20" s="44"/>
      <c r="PLF20" s="44"/>
      <c r="PLG20" s="44"/>
      <c r="PLH20" s="44"/>
      <c r="PLI20" s="44"/>
      <c r="PLJ20" s="44"/>
      <c r="PLK20" s="44"/>
      <c r="PLL20" s="44"/>
      <c r="PLM20" s="44"/>
      <c r="PLN20" s="44"/>
      <c r="PLO20" s="44"/>
      <c r="PLP20" s="44"/>
      <c r="PLQ20" s="44"/>
      <c r="PLR20" s="44"/>
      <c r="PLS20" s="44"/>
      <c r="PLT20" s="44"/>
      <c r="PLU20" s="44"/>
      <c r="PLV20" s="44"/>
      <c r="PLW20" s="44"/>
      <c r="PLX20" s="44"/>
      <c r="PLY20" s="44"/>
      <c r="PLZ20" s="44"/>
      <c r="PMA20" s="44"/>
      <c r="PMB20" s="44"/>
      <c r="PMC20" s="44"/>
      <c r="PMD20" s="44"/>
      <c r="PME20" s="44"/>
      <c r="PMF20" s="44"/>
      <c r="PMG20" s="44"/>
      <c r="PMH20" s="44"/>
      <c r="PMI20" s="44"/>
      <c r="PMJ20" s="44"/>
      <c r="PMK20" s="44"/>
      <c r="PML20" s="44"/>
      <c r="PMM20" s="44"/>
      <c r="PMN20" s="44"/>
      <c r="PMO20" s="44"/>
      <c r="PMP20" s="44"/>
      <c r="PMQ20" s="44"/>
      <c r="PMR20" s="44"/>
      <c r="PMS20" s="44"/>
      <c r="PMT20" s="44"/>
      <c r="PMU20" s="44"/>
      <c r="PMV20" s="44"/>
      <c r="PMW20" s="44"/>
      <c r="PMX20" s="44"/>
      <c r="PMY20" s="44"/>
      <c r="PMZ20" s="44"/>
      <c r="PNA20" s="44"/>
      <c r="PNB20" s="44"/>
      <c r="PNC20" s="44"/>
      <c r="PND20" s="44"/>
      <c r="PNE20" s="44"/>
      <c r="PNF20" s="44"/>
      <c r="PNG20" s="44"/>
      <c r="PNH20" s="44"/>
      <c r="PNI20" s="44"/>
      <c r="PNJ20" s="44"/>
      <c r="PNK20" s="44"/>
      <c r="PNL20" s="44"/>
      <c r="PNM20" s="44"/>
      <c r="PNN20" s="44"/>
      <c r="PNO20" s="44"/>
      <c r="PNP20" s="44"/>
      <c r="PNQ20" s="44"/>
      <c r="PNR20" s="44"/>
      <c r="PNS20" s="44"/>
      <c r="PNT20" s="44"/>
      <c r="PNU20" s="44"/>
      <c r="PNV20" s="44"/>
      <c r="PNW20" s="44"/>
      <c r="PNX20" s="44"/>
      <c r="PNY20" s="44"/>
      <c r="PNZ20" s="44"/>
      <c r="POA20" s="44"/>
      <c r="POB20" s="44"/>
      <c r="POC20" s="44"/>
      <c r="POD20" s="44"/>
      <c r="POE20" s="44"/>
      <c r="POF20" s="44"/>
      <c r="POG20" s="44"/>
      <c r="POH20" s="44"/>
      <c r="POI20" s="44"/>
      <c r="POJ20" s="44"/>
      <c r="POK20" s="44"/>
      <c r="POL20" s="44"/>
      <c r="POM20" s="44"/>
      <c r="PON20" s="44"/>
      <c r="POO20" s="44"/>
      <c r="POP20" s="44"/>
      <c r="POQ20" s="44"/>
      <c r="POR20" s="44"/>
      <c r="POS20" s="44"/>
      <c r="POT20" s="44"/>
      <c r="POU20" s="44"/>
      <c r="POV20" s="44"/>
      <c r="POW20" s="44"/>
      <c r="POX20" s="44"/>
      <c r="POY20" s="44"/>
      <c r="POZ20" s="44"/>
      <c r="PPA20" s="44"/>
      <c r="PPB20" s="44"/>
      <c r="PPC20" s="44"/>
      <c r="PPD20" s="44"/>
      <c r="PPE20" s="44"/>
      <c r="PPF20" s="44"/>
      <c r="PPG20" s="44"/>
      <c r="PPH20" s="44"/>
      <c r="PPI20" s="44"/>
      <c r="PPJ20" s="44"/>
      <c r="PPK20" s="44"/>
      <c r="PPL20" s="44"/>
      <c r="PPM20" s="44"/>
      <c r="PPN20" s="44"/>
      <c r="PPO20" s="44"/>
      <c r="PPP20" s="44"/>
      <c r="PPQ20" s="44"/>
      <c r="PPR20" s="44"/>
      <c r="PPS20" s="44"/>
      <c r="PPT20" s="44"/>
      <c r="PPU20" s="44"/>
      <c r="PPV20" s="44"/>
      <c r="PPW20" s="44"/>
      <c r="PPX20" s="44"/>
      <c r="PPY20" s="44"/>
      <c r="PPZ20" s="44"/>
      <c r="PQA20" s="44"/>
      <c r="PQB20" s="44"/>
      <c r="PQC20" s="44"/>
      <c r="PQD20" s="44"/>
      <c r="PQE20" s="44"/>
      <c r="PQF20" s="44"/>
      <c r="PQG20" s="44"/>
      <c r="PQH20" s="44"/>
      <c r="PQI20" s="44"/>
      <c r="PQJ20" s="44"/>
      <c r="PQK20" s="44"/>
      <c r="PQL20" s="44"/>
      <c r="PQM20" s="44"/>
      <c r="PQN20" s="44"/>
      <c r="PQO20" s="44"/>
      <c r="PQP20" s="44"/>
      <c r="PQQ20" s="44"/>
      <c r="PQR20" s="44"/>
      <c r="PQS20" s="44"/>
      <c r="PQT20" s="44"/>
      <c r="PQU20" s="44"/>
      <c r="PQV20" s="44"/>
      <c r="PQW20" s="44"/>
      <c r="PQX20" s="44"/>
      <c r="PQY20" s="44"/>
      <c r="PQZ20" s="44"/>
      <c r="PRA20" s="44"/>
      <c r="PRB20" s="44"/>
      <c r="PRC20" s="44"/>
      <c r="PRD20" s="44"/>
      <c r="PRE20" s="44"/>
      <c r="PRF20" s="44"/>
      <c r="PRG20" s="44"/>
      <c r="PRH20" s="44"/>
      <c r="PRI20" s="44"/>
      <c r="PRJ20" s="44"/>
      <c r="PRK20" s="44"/>
      <c r="PRL20" s="44"/>
      <c r="PRM20" s="44"/>
      <c r="PRN20" s="44"/>
      <c r="PRO20" s="44"/>
      <c r="PRP20" s="44"/>
      <c r="PRQ20" s="44"/>
      <c r="PRR20" s="44"/>
      <c r="PRS20" s="44"/>
      <c r="PRT20" s="44"/>
      <c r="PRU20" s="44"/>
      <c r="PRV20" s="44"/>
      <c r="PRW20" s="44"/>
      <c r="PRX20" s="44"/>
      <c r="PRY20" s="44"/>
      <c r="PRZ20" s="44"/>
      <c r="PSA20" s="44"/>
      <c r="PSB20" s="44"/>
      <c r="PSC20" s="44"/>
      <c r="PSD20" s="44"/>
      <c r="PSE20" s="44"/>
      <c r="PSF20" s="44"/>
      <c r="PSG20" s="44"/>
      <c r="PSH20" s="44"/>
      <c r="PSI20" s="44"/>
      <c r="PSJ20" s="44"/>
      <c r="PSK20" s="44"/>
      <c r="PSL20" s="44"/>
      <c r="PSM20" s="44"/>
      <c r="PSN20" s="44"/>
      <c r="PSO20" s="44"/>
      <c r="PSP20" s="44"/>
      <c r="PSQ20" s="44"/>
      <c r="PSR20" s="44"/>
      <c r="PSS20" s="44"/>
      <c r="PST20" s="44"/>
      <c r="PSU20" s="44"/>
      <c r="PSV20" s="44"/>
      <c r="PSW20" s="44"/>
      <c r="PSX20" s="44"/>
      <c r="PSY20" s="44"/>
      <c r="PSZ20" s="44"/>
      <c r="PTA20" s="44"/>
      <c r="PTB20" s="44"/>
      <c r="PTC20" s="44"/>
      <c r="PTD20" s="44"/>
      <c r="PTE20" s="44"/>
      <c r="PTF20" s="44"/>
      <c r="PTG20" s="44"/>
      <c r="PTH20" s="44"/>
      <c r="PTI20" s="44"/>
      <c r="PTJ20" s="44"/>
      <c r="PTK20" s="44"/>
      <c r="PTL20" s="44"/>
      <c r="PTM20" s="44"/>
      <c r="PTN20" s="44"/>
      <c r="PTO20" s="44"/>
      <c r="PTP20" s="44"/>
      <c r="PTQ20" s="44"/>
      <c r="PTR20" s="44"/>
      <c r="PTS20" s="44"/>
      <c r="PTT20" s="44"/>
      <c r="PTU20" s="44"/>
      <c r="PTV20" s="44"/>
      <c r="PTW20" s="44"/>
      <c r="PTX20" s="44"/>
      <c r="PTY20" s="44"/>
      <c r="PTZ20" s="44"/>
      <c r="PUA20" s="44"/>
      <c r="PUB20" s="44"/>
      <c r="PUC20" s="44"/>
      <c r="PUD20" s="44"/>
      <c r="PUE20" s="44"/>
      <c r="PUF20" s="44"/>
      <c r="PUG20" s="44"/>
      <c r="PUH20" s="44"/>
      <c r="PUI20" s="44"/>
      <c r="PUJ20" s="44"/>
      <c r="PUK20" s="44"/>
      <c r="PUL20" s="44"/>
      <c r="PUM20" s="44"/>
      <c r="PUN20" s="44"/>
      <c r="PUO20" s="44"/>
      <c r="PUP20" s="44"/>
      <c r="PUQ20" s="44"/>
      <c r="PUR20" s="44"/>
      <c r="PUS20" s="44"/>
      <c r="PUT20" s="44"/>
      <c r="PUU20" s="44"/>
      <c r="PUV20" s="44"/>
      <c r="PUW20" s="44"/>
      <c r="PUX20" s="44"/>
      <c r="PUY20" s="44"/>
      <c r="PUZ20" s="44"/>
      <c r="PVA20" s="44"/>
      <c r="PVB20" s="44"/>
      <c r="PVC20" s="44"/>
      <c r="PVD20" s="44"/>
      <c r="PVE20" s="44"/>
      <c r="PVF20" s="44"/>
      <c r="PVG20" s="44"/>
      <c r="PVH20" s="44"/>
      <c r="PVI20" s="44"/>
      <c r="PVJ20" s="44"/>
      <c r="PVK20" s="44"/>
      <c r="PVL20" s="44"/>
      <c r="PVM20" s="44"/>
      <c r="PVN20" s="44"/>
      <c r="PVO20" s="44"/>
      <c r="PVP20" s="44"/>
      <c r="PVQ20" s="44"/>
      <c r="PVR20" s="44"/>
      <c r="PVS20" s="44"/>
      <c r="PVT20" s="44"/>
      <c r="PVU20" s="44"/>
      <c r="PVV20" s="44"/>
      <c r="PVW20" s="44"/>
      <c r="PVX20" s="44"/>
      <c r="PVY20" s="44"/>
      <c r="PVZ20" s="44"/>
      <c r="PWA20" s="44"/>
      <c r="PWB20" s="44"/>
      <c r="PWC20" s="44"/>
      <c r="PWD20" s="44"/>
      <c r="PWE20" s="44"/>
      <c r="PWF20" s="44"/>
      <c r="PWG20" s="44"/>
      <c r="PWH20" s="44"/>
      <c r="PWI20" s="44"/>
      <c r="PWJ20" s="44"/>
      <c r="PWK20" s="44"/>
      <c r="PWL20" s="44"/>
      <c r="PWM20" s="44"/>
      <c r="PWN20" s="44"/>
      <c r="PWO20" s="44"/>
      <c r="PWP20" s="44"/>
      <c r="PWQ20" s="44"/>
      <c r="PWR20" s="44"/>
      <c r="PWS20" s="44"/>
      <c r="PWT20" s="44"/>
      <c r="PWU20" s="44"/>
      <c r="PWV20" s="44"/>
      <c r="PWW20" s="44"/>
      <c r="PWX20" s="44"/>
      <c r="PWY20" s="44"/>
      <c r="PWZ20" s="44"/>
      <c r="PXA20" s="44"/>
      <c r="PXB20" s="44"/>
      <c r="PXC20" s="44"/>
      <c r="PXD20" s="44"/>
      <c r="PXE20" s="44"/>
      <c r="PXF20" s="44"/>
      <c r="PXG20" s="44"/>
      <c r="PXH20" s="44"/>
      <c r="PXI20" s="44"/>
      <c r="PXJ20" s="44"/>
      <c r="PXK20" s="44"/>
      <c r="PXL20" s="44"/>
      <c r="PXM20" s="44"/>
      <c r="PXN20" s="44"/>
      <c r="PXO20" s="44"/>
      <c r="PXP20" s="44"/>
      <c r="PXQ20" s="44"/>
      <c r="PXR20" s="44"/>
      <c r="PXS20" s="44"/>
      <c r="PXT20" s="44"/>
      <c r="PXU20" s="44"/>
      <c r="PXV20" s="44"/>
      <c r="PXW20" s="44"/>
      <c r="PXX20" s="44"/>
      <c r="PXY20" s="44"/>
      <c r="PXZ20" s="44"/>
      <c r="PYA20" s="44"/>
      <c r="PYB20" s="44"/>
      <c r="PYC20" s="44"/>
      <c r="PYD20" s="44"/>
      <c r="PYE20" s="44"/>
      <c r="PYF20" s="44"/>
      <c r="PYG20" s="44"/>
      <c r="PYH20" s="44"/>
      <c r="PYI20" s="44"/>
      <c r="PYJ20" s="44"/>
      <c r="PYK20" s="44"/>
      <c r="PYL20" s="44"/>
      <c r="PYM20" s="44"/>
      <c r="PYN20" s="44"/>
      <c r="PYO20" s="44"/>
      <c r="PYP20" s="44"/>
      <c r="PYQ20" s="44"/>
      <c r="PYR20" s="44"/>
      <c r="PYS20" s="44"/>
      <c r="PYT20" s="44"/>
      <c r="PYU20" s="44"/>
      <c r="PYV20" s="44"/>
      <c r="PYW20" s="44"/>
      <c r="PYX20" s="44"/>
      <c r="PYY20" s="44"/>
      <c r="PYZ20" s="44"/>
      <c r="PZA20" s="44"/>
      <c r="PZB20" s="44"/>
      <c r="PZC20" s="44"/>
      <c r="PZD20" s="44"/>
      <c r="PZE20" s="44"/>
      <c r="PZF20" s="44"/>
      <c r="PZG20" s="44"/>
      <c r="PZH20" s="44"/>
      <c r="PZI20" s="44"/>
      <c r="PZJ20" s="44"/>
      <c r="PZK20" s="44"/>
      <c r="PZL20" s="44"/>
      <c r="PZM20" s="44"/>
      <c r="PZN20" s="44"/>
      <c r="PZO20" s="44"/>
      <c r="PZP20" s="44"/>
      <c r="PZQ20" s="44"/>
      <c r="PZR20" s="44"/>
      <c r="PZS20" s="44"/>
      <c r="PZT20" s="44"/>
      <c r="PZU20" s="44"/>
      <c r="PZV20" s="44"/>
      <c r="PZW20" s="44"/>
      <c r="PZX20" s="44"/>
      <c r="PZY20" s="44"/>
      <c r="PZZ20" s="44"/>
      <c r="QAA20" s="44"/>
      <c r="QAB20" s="44"/>
      <c r="QAC20" s="44"/>
      <c r="QAD20" s="44"/>
      <c r="QAE20" s="44"/>
      <c r="QAF20" s="44"/>
      <c r="QAG20" s="44"/>
      <c r="QAH20" s="44"/>
      <c r="QAI20" s="44"/>
      <c r="QAJ20" s="44"/>
      <c r="QAK20" s="44"/>
      <c r="QAL20" s="44"/>
      <c r="QAM20" s="44"/>
      <c r="QAN20" s="44"/>
      <c r="QAO20" s="44"/>
      <c r="QAP20" s="44"/>
      <c r="QAQ20" s="44"/>
      <c r="QAR20" s="44"/>
      <c r="QAS20" s="44"/>
      <c r="QAT20" s="44"/>
      <c r="QAU20" s="44"/>
      <c r="QAV20" s="44"/>
      <c r="QAW20" s="44"/>
      <c r="QAX20" s="44"/>
      <c r="QAY20" s="44"/>
      <c r="QAZ20" s="44"/>
      <c r="QBA20" s="44"/>
      <c r="QBB20" s="44"/>
      <c r="QBC20" s="44"/>
      <c r="QBD20" s="44"/>
      <c r="QBE20" s="44"/>
      <c r="QBF20" s="44"/>
      <c r="QBG20" s="44"/>
      <c r="QBH20" s="44"/>
      <c r="QBI20" s="44"/>
      <c r="QBJ20" s="44"/>
      <c r="QBK20" s="44"/>
      <c r="QBL20" s="44"/>
      <c r="QBM20" s="44"/>
      <c r="QBN20" s="44"/>
      <c r="QBO20" s="44"/>
      <c r="QBP20" s="44"/>
      <c r="QBQ20" s="44"/>
      <c r="QBR20" s="44"/>
      <c r="QBS20" s="44"/>
      <c r="QBT20" s="44"/>
      <c r="QBU20" s="44"/>
      <c r="QBV20" s="44"/>
      <c r="QBW20" s="44"/>
      <c r="QBX20" s="44"/>
      <c r="QBY20" s="44"/>
      <c r="QBZ20" s="44"/>
      <c r="QCA20" s="44"/>
      <c r="QCB20" s="44"/>
      <c r="QCC20" s="44"/>
      <c r="QCD20" s="44"/>
      <c r="QCE20" s="44"/>
      <c r="QCF20" s="44"/>
      <c r="QCG20" s="44"/>
      <c r="QCH20" s="44"/>
      <c r="QCI20" s="44"/>
      <c r="QCJ20" s="44"/>
      <c r="QCK20" s="44"/>
      <c r="QCL20" s="44"/>
      <c r="QCM20" s="44"/>
      <c r="QCN20" s="44"/>
      <c r="QCO20" s="44"/>
      <c r="QCP20" s="44"/>
      <c r="QCQ20" s="44"/>
      <c r="QCR20" s="44"/>
      <c r="QCS20" s="44"/>
      <c r="QCT20" s="44"/>
      <c r="QCU20" s="44"/>
      <c r="QCV20" s="44"/>
      <c r="QCW20" s="44"/>
      <c r="QCX20" s="44"/>
      <c r="QCY20" s="44"/>
      <c r="QCZ20" s="44"/>
      <c r="QDA20" s="44"/>
      <c r="QDB20" s="44"/>
      <c r="QDC20" s="44"/>
      <c r="QDD20" s="44"/>
      <c r="QDE20" s="44"/>
      <c r="QDF20" s="44"/>
      <c r="QDG20" s="44"/>
      <c r="QDH20" s="44"/>
      <c r="QDI20" s="44"/>
      <c r="QDJ20" s="44"/>
      <c r="QDK20" s="44"/>
      <c r="QDL20" s="44"/>
      <c r="QDM20" s="44"/>
      <c r="QDN20" s="44"/>
      <c r="QDO20" s="44"/>
      <c r="QDP20" s="44"/>
      <c r="QDQ20" s="44"/>
      <c r="QDR20" s="44"/>
      <c r="QDS20" s="44"/>
      <c r="QDT20" s="44"/>
      <c r="QDU20" s="44"/>
      <c r="QDV20" s="44"/>
      <c r="QDW20" s="44"/>
      <c r="QDX20" s="44"/>
      <c r="QDY20" s="44"/>
      <c r="QDZ20" s="44"/>
      <c r="QEA20" s="44"/>
      <c r="QEB20" s="44"/>
      <c r="QEC20" s="44"/>
      <c r="QED20" s="44"/>
      <c r="QEE20" s="44"/>
      <c r="QEF20" s="44"/>
      <c r="QEG20" s="44"/>
      <c r="QEH20" s="44"/>
      <c r="QEI20" s="44"/>
      <c r="QEJ20" s="44"/>
      <c r="QEK20" s="44"/>
      <c r="QEL20" s="44"/>
      <c r="QEM20" s="44"/>
      <c r="QEN20" s="44"/>
      <c r="QEO20" s="44"/>
      <c r="QEP20" s="44"/>
      <c r="QEQ20" s="44"/>
      <c r="QER20" s="44"/>
      <c r="QES20" s="44"/>
      <c r="QET20" s="44"/>
      <c r="QEU20" s="44"/>
      <c r="QEV20" s="44"/>
      <c r="QEW20" s="44"/>
      <c r="QEX20" s="44"/>
      <c r="QEY20" s="44"/>
      <c r="QEZ20" s="44"/>
      <c r="QFA20" s="44"/>
      <c r="QFB20" s="44"/>
      <c r="QFC20" s="44"/>
      <c r="QFD20" s="44"/>
      <c r="QFE20" s="44"/>
      <c r="QFF20" s="44"/>
      <c r="QFG20" s="44"/>
      <c r="QFH20" s="44"/>
      <c r="QFI20" s="44"/>
      <c r="QFJ20" s="44"/>
      <c r="QFK20" s="44"/>
      <c r="QFL20" s="44"/>
      <c r="QFM20" s="44"/>
      <c r="QFN20" s="44"/>
      <c r="QFO20" s="44"/>
      <c r="QFP20" s="44"/>
      <c r="QFQ20" s="44"/>
      <c r="QFR20" s="44"/>
      <c r="QFS20" s="44"/>
      <c r="QFT20" s="44"/>
      <c r="QFU20" s="44"/>
      <c r="QFV20" s="44"/>
      <c r="QFW20" s="44"/>
      <c r="QFX20" s="44"/>
      <c r="QFY20" s="44"/>
      <c r="QFZ20" s="44"/>
      <c r="QGA20" s="44"/>
      <c r="QGB20" s="44"/>
      <c r="QGC20" s="44"/>
      <c r="QGD20" s="44"/>
      <c r="QGE20" s="44"/>
      <c r="QGF20" s="44"/>
      <c r="QGG20" s="44"/>
      <c r="QGH20" s="44"/>
      <c r="QGI20" s="44"/>
      <c r="QGJ20" s="44"/>
      <c r="QGK20" s="44"/>
      <c r="QGL20" s="44"/>
      <c r="QGM20" s="44"/>
      <c r="QGN20" s="44"/>
      <c r="QGO20" s="44"/>
      <c r="QGP20" s="44"/>
      <c r="QGQ20" s="44"/>
      <c r="QGR20" s="44"/>
      <c r="QGS20" s="44"/>
      <c r="QGT20" s="44"/>
      <c r="QGU20" s="44"/>
      <c r="QGV20" s="44"/>
      <c r="QGW20" s="44"/>
      <c r="QGX20" s="44"/>
      <c r="QGY20" s="44"/>
      <c r="QGZ20" s="44"/>
      <c r="QHA20" s="44"/>
      <c r="QHB20" s="44"/>
      <c r="QHC20" s="44"/>
      <c r="QHD20" s="44"/>
      <c r="QHE20" s="44"/>
      <c r="QHF20" s="44"/>
      <c r="QHG20" s="44"/>
      <c r="QHH20" s="44"/>
      <c r="QHI20" s="44"/>
      <c r="QHJ20" s="44"/>
      <c r="QHK20" s="44"/>
      <c r="QHL20" s="44"/>
      <c r="QHM20" s="44"/>
      <c r="QHN20" s="44"/>
      <c r="QHO20" s="44"/>
      <c r="QHP20" s="44"/>
      <c r="QHQ20" s="44"/>
      <c r="QHR20" s="44"/>
      <c r="QHS20" s="44"/>
      <c r="QHT20" s="44"/>
      <c r="QHU20" s="44"/>
      <c r="QHV20" s="44"/>
      <c r="QHW20" s="44"/>
      <c r="QHX20" s="44"/>
      <c r="QHY20" s="44"/>
      <c r="QHZ20" s="44"/>
      <c r="QIA20" s="44"/>
      <c r="QIB20" s="44"/>
      <c r="QIC20" s="44"/>
      <c r="QID20" s="44"/>
      <c r="QIE20" s="44"/>
      <c r="QIF20" s="44"/>
      <c r="QIG20" s="44"/>
      <c r="QIH20" s="44"/>
      <c r="QII20" s="44"/>
      <c r="QIJ20" s="44"/>
      <c r="QIK20" s="44"/>
      <c r="QIL20" s="44"/>
      <c r="QIM20" s="44"/>
      <c r="QIN20" s="44"/>
      <c r="QIO20" s="44"/>
      <c r="QIP20" s="44"/>
      <c r="QIQ20" s="44"/>
      <c r="QIR20" s="44"/>
      <c r="QIS20" s="44"/>
      <c r="QIT20" s="44"/>
      <c r="QIU20" s="44"/>
      <c r="QIV20" s="44"/>
      <c r="QIW20" s="44"/>
      <c r="QIX20" s="44"/>
      <c r="QIY20" s="44"/>
      <c r="QIZ20" s="44"/>
      <c r="QJA20" s="44"/>
      <c r="QJB20" s="44"/>
      <c r="QJC20" s="44"/>
      <c r="QJD20" s="44"/>
      <c r="QJE20" s="44"/>
      <c r="QJF20" s="44"/>
      <c r="QJG20" s="44"/>
      <c r="QJH20" s="44"/>
      <c r="QJI20" s="44"/>
      <c r="QJJ20" s="44"/>
      <c r="QJK20" s="44"/>
      <c r="QJL20" s="44"/>
      <c r="QJM20" s="44"/>
      <c r="QJN20" s="44"/>
      <c r="QJO20" s="44"/>
      <c r="QJP20" s="44"/>
      <c r="QJQ20" s="44"/>
      <c r="QJR20" s="44"/>
      <c r="QJS20" s="44"/>
      <c r="QJT20" s="44"/>
      <c r="QJU20" s="44"/>
      <c r="QJV20" s="44"/>
      <c r="QJW20" s="44"/>
      <c r="QJX20" s="44"/>
      <c r="QJY20" s="44"/>
      <c r="QJZ20" s="44"/>
      <c r="QKA20" s="44"/>
      <c r="QKB20" s="44"/>
      <c r="QKC20" s="44"/>
      <c r="QKD20" s="44"/>
      <c r="QKE20" s="44"/>
      <c r="QKF20" s="44"/>
      <c r="QKG20" s="44"/>
      <c r="QKH20" s="44"/>
      <c r="QKI20" s="44"/>
      <c r="QKJ20" s="44"/>
      <c r="QKK20" s="44"/>
      <c r="QKL20" s="44"/>
      <c r="QKM20" s="44"/>
      <c r="QKN20" s="44"/>
      <c r="QKO20" s="44"/>
      <c r="QKP20" s="44"/>
      <c r="QKQ20" s="44"/>
      <c r="QKR20" s="44"/>
      <c r="QKS20" s="44"/>
      <c r="QKT20" s="44"/>
      <c r="QKU20" s="44"/>
      <c r="QKV20" s="44"/>
      <c r="QKW20" s="44"/>
      <c r="QKX20" s="44"/>
      <c r="QKY20" s="44"/>
      <c r="QKZ20" s="44"/>
      <c r="QLA20" s="44"/>
      <c r="QLB20" s="44"/>
      <c r="QLC20" s="44"/>
      <c r="QLD20" s="44"/>
      <c r="QLE20" s="44"/>
      <c r="QLF20" s="44"/>
      <c r="QLG20" s="44"/>
      <c r="QLH20" s="44"/>
      <c r="QLI20" s="44"/>
      <c r="QLJ20" s="44"/>
      <c r="QLK20" s="44"/>
      <c r="QLL20" s="44"/>
      <c r="QLM20" s="44"/>
      <c r="QLN20" s="44"/>
      <c r="QLO20" s="44"/>
      <c r="QLP20" s="44"/>
      <c r="QLQ20" s="44"/>
      <c r="QLR20" s="44"/>
      <c r="QLS20" s="44"/>
      <c r="QLT20" s="44"/>
      <c r="QLU20" s="44"/>
      <c r="QLV20" s="44"/>
      <c r="QLW20" s="44"/>
      <c r="QLX20" s="44"/>
      <c r="QLY20" s="44"/>
      <c r="QLZ20" s="44"/>
      <c r="QMA20" s="44"/>
      <c r="QMB20" s="44"/>
      <c r="QMC20" s="44"/>
      <c r="QMD20" s="44"/>
      <c r="QME20" s="44"/>
      <c r="QMF20" s="44"/>
      <c r="QMG20" s="44"/>
      <c r="QMH20" s="44"/>
      <c r="QMI20" s="44"/>
      <c r="QMJ20" s="44"/>
      <c r="QMK20" s="44"/>
      <c r="QML20" s="44"/>
      <c r="QMM20" s="44"/>
      <c r="QMN20" s="44"/>
      <c r="QMO20" s="44"/>
      <c r="QMP20" s="44"/>
      <c r="QMQ20" s="44"/>
      <c r="QMR20" s="44"/>
      <c r="QMS20" s="44"/>
      <c r="QMT20" s="44"/>
      <c r="QMU20" s="44"/>
      <c r="QMV20" s="44"/>
      <c r="QMW20" s="44"/>
      <c r="QMX20" s="44"/>
      <c r="QMY20" s="44"/>
      <c r="QMZ20" s="44"/>
      <c r="QNA20" s="44"/>
      <c r="QNB20" s="44"/>
      <c r="QNC20" s="44"/>
      <c r="QND20" s="44"/>
      <c r="QNE20" s="44"/>
      <c r="QNF20" s="44"/>
      <c r="QNG20" s="44"/>
      <c r="QNH20" s="44"/>
      <c r="QNI20" s="44"/>
      <c r="QNJ20" s="44"/>
      <c r="QNK20" s="44"/>
      <c r="QNL20" s="44"/>
      <c r="QNM20" s="44"/>
      <c r="QNN20" s="44"/>
      <c r="QNO20" s="44"/>
      <c r="QNP20" s="44"/>
      <c r="QNQ20" s="44"/>
      <c r="QNR20" s="44"/>
      <c r="QNS20" s="44"/>
      <c r="QNT20" s="44"/>
      <c r="QNU20" s="44"/>
      <c r="QNV20" s="44"/>
      <c r="QNW20" s="44"/>
      <c r="QNX20" s="44"/>
      <c r="QNY20" s="44"/>
      <c r="QNZ20" s="44"/>
      <c r="QOA20" s="44"/>
      <c r="QOB20" s="44"/>
      <c r="QOC20" s="44"/>
      <c r="QOD20" s="44"/>
      <c r="QOE20" s="44"/>
      <c r="QOF20" s="44"/>
      <c r="QOG20" s="44"/>
      <c r="QOH20" s="44"/>
      <c r="QOI20" s="44"/>
      <c r="QOJ20" s="44"/>
      <c r="QOK20" s="44"/>
      <c r="QOL20" s="44"/>
      <c r="QOM20" s="44"/>
      <c r="QON20" s="44"/>
      <c r="QOO20" s="44"/>
      <c r="QOP20" s="44"/>
      <c r="QOQ20" s="44"/>
      <c r="QOR20" s="44"/>
      <c r="QOS20" s="44"/>
      <c r="QOT20" s="44"/>
      <c r="QOU20" s="44"/>
      <c r="QOV20" s="44"/>
      <c r="QOW20" s="44"/>
      <c r="QOX20" s="44"/>
      <c r="QOY20" s="44"/>
      <c r="QOZ20" s="44"/>
      <c r="QPA20" s="44"/>
      <c r="QPB20" s="44"/>
      <c r="QPC20" s="44"/>
      <c r="QPD20" s="44"/>
      <c r="QPE20" s="44"/>
      <c r="QPF20" s="44"/>
      <c r="QPG20" s="44"/>
      <c r="QPH20" s="44"/>
      <c r="QPI20" s="44"/>
      <c r="QPJ20" s="44"/>
      <c r="QPK20" s="44"/>
      <c r="QPL20" s="44"/>
      <c r="QPM20" s="44"/>
      <c r="QPN20" s="44"/>
      <c r="QPO20" s="44"/>
      <c r="QPP20" s="44"/>
      <c r="QPQ20" s="44"/>
      <c r="QPR20" s="44"/>
      <c r="QPS20" s="44"/>
      <c r="QPT20" s="44"/>
      <c r="QPU20" s="44"/>
      <c r="QPV20" s="44"/>
      <c r="QPW20" s="44"/>
      <c r="QPX20" s="44"/>
      <c r="QPY20" s="44"/>
      <c r="QPZ20" s="44"/>
      <c r="QQA20" s="44"/>
      <c r="QQB20" s="44"/>
      <c r="QQC20" s="44"/>
      <c r="QQD20" s="44"/>
      <c r="QQE20" s="44"/>
      <c r="QQF20" s="44"/>
      <c r="QQG20" s="44"/>
      <c r="QQH20" s="44"/>
      <c r="QQI20" s="44"/>
      <c r="QQJ20" s="44"/>
      <c r="QQK20" s="44"/>
      <c r="QQL20" s="44"/>
      <c r="QQM20" s="44"/>
      <c r="QQN20" s="44"/>
      <c r="QQO20" s="44"/>
      <c r="QQP20" s="44"/>
      <c r="QQQ20" s="44"/>
      <c r="QQR20" s="44"/>
      <c r="QQS20" s="44"/>
      <c r="QQT20" s="44"/>
      <c r="QQU20" s="44"/>
      <c r="QQV20" s="44"/>
      <c r="QQW20" s="44"/>
      <c r="QQX20" s="44"/>
      <c r="QQY20" s="44"/>
      <c r="QQZ20" s="44"/>
      <c r="QRA20" s="44"/>
      <c r="QRB20" s="44"/>
      <c r="QRC20" s="44"/>
      <c r="QRD20" s="44"/>
      <c r="QRE20" s="44"/>
      <c r="QRF20" s="44"/>
      <c r="QRG20" s="44"/>
      <c r="QRH20" s="44"/>
      <c r="QRI20" s="44"/>
      <c r="QRJ20" s="44"/>
      <c r="QRK20" s="44"/>
      <c r="QRL20" s="44"/>
      <c r="QRM20" s="44"/>
      <c r="QRN20" s="44"/>
      <c r="QRO20" s="44"/>
      <c r="QRP20" s="44"/>
      <c r="QRQ20" s="44"/>
      <c r="QRR20" s="44"/>
      <c r="QRS20" s="44"/>
      <c r="QRT20" s="44"/>
      <c r="QRU20" s="44"/>
      <c r="QRV20" s="44"/>
      <c r="QRW20" s="44"/>
      <c r="QRX20" s="44"/>
      <c r="QRY20" s="44"/>
      <c r="QRZ20" s="44"/>
      <c r="QSA20" s="44"/>
      <c r="QSB20" s="44"/>
      <c r="QSC20" s="44"/>
      <c r="QSD20" s="44"/>
      <c r="QSE20" s="44"/>
      <c r="QSF20" s="44"/>
      <c r="QSG20" s="44"/>
      <c r="QSH20" s="44"/>
      <c r="QSI20" s="44"/>
      <c r="QSJ20" s="44"/>
      <c r="QSK20" s="44"/>
      <c r="QSL20" s="44"/>
      <c r="QSM20" s="44"/>
      <c r="QSN20" s="44"/>
      <c r="QSO20" s="44"/>
      <c r="QSP20" s="44"/>
      <c r="QSQ20" s="44"/>
      <c r="QSR20" s="44"/>
      <c r="QSS20" s="44"/>
      <c r="QST20" s="44"/>
      <c r="QSU20" s="44"/>
      <c r="QSV20" s="44"/>
      <c r="QSW20" s="44"/>
      <c r="QSX20" s="44"/>
      <c r="QSY20" s="44"/>
      <c r="QSZ20" s="44"/>
      <c r="QTA20" s="44"/>
      <c r="QTB20" s="44"/>
      <c r="QTC20" s="44"/>
      <c r="QTD20" s="44"/>
      <c r="QTE20" s="44"/>
      <c r="QTF20" s="44"/>
      <c r="QTG20" s="44"/>
      <c r="QTH20" s="44"/>
      <c r="QTI20" s="44"/>
      <c r="QTJ20" s="44"/>
      <c r="QTK20" s="44"/>
      <c r="QTL20" s="44"/>
      <c r="QTM20" s="44"/>
      <c r="QTN20" s="44"/>
      <c r="QTO20" s="44"/>
      <c r="QTP20" s="44"/>
      <c r="QTQ20" s="44"/>
      <c r="QTR20" s="44"/>
      <c r="QTS20" s="44"/>
      <c r="QTT20" s="44"/>
      <c r="QTU20" s="44"/>
      <c r="QTV20" s="44"/>
      <c r="QTW20" s="44"/>
      <c r="QTX20" s="44"/>
      <c r="QTY20" s="44"/>
      <c r="QTZ20" s="44"/>
      <c r="QUA20" s="44"/>
      <c r="QUB20" s="44"/>
      <c r="QUC20" s="44"/>
      <c r="QUD20" s="44"/>
      <c r="QUE20" s="44"/>
      <c r="QUF20" s="44"/>
      <c r="QUG20" s="44"/>
      <c r="QUH20" s="44"/>
      <c r="QUI20" s="44"/>
      <c r="QUJ20" s="44"/>
      <c r="QUK20" s="44"/>
      <c r="QUL20" s="44"/>
      <c r="QUM20" s="44"/>
      <c r="QUN20" s="44"/>
      <c r="QUO20" s="44"/>
      <c r="QUP20" s="44"/>
      <c r="QUQ20" s="44"/>
      <c r="QUR20" s="44"/>
      <c r="QUS20" s="44"/>
      <c r="QUT20" s="44"/>
      <c r="QUU20" s="44"/>
      <c r="QUV20" s="44"/>
      <c r="QUW20" s="44"/>
      <c r="QUX20" s="44"/>
      <c r="QUY20" s="44"/>
      <c r="QUZ20" s="44"/>
      <c r="QVA20" s="44"/>
      <c r="QVB20" s="44"/>
      <c r="QVC20" s="44"/>
      <c r="QVD20" s="44"/>
      <c r="QVE20" s="44"/>
      <c r="QVF20" s="44"/>
      <c r="QVG20" s="44"/>
      <c r="QVH20" s="44"/>
      <c r="QVI20" s="44"/>
      <c r="QVJ20" s="44"/>
      <c r="QVK20" s="44"/>
      <c r="QVL20" s="44"/>
      <c r="QVM20" s="44"/>
      <c r="QVN20" s="44"/>
      <c r="QVO20" s="44"/>
      <c r="QVP20" s="44"/>
      <c r="QVQ20" s="44"/>
      <c r="QVR20" s="44"/>
      <c r="QVS20" s="44"/>
      <c r="QVT20" s="44"/>
      <c r="QVU20" s="44"/>
      <c r="QVV20" s="44"/>
      <c r="QVW20" s="44"/>
      <c r="QVX20" s="44"/>
      <c r="QVY20" s="44"/>
      <c r="QVZ20" s="44"/>
      <c r="QWA20" s="44"/>
      <c r="QWB20" s="44"/>
      <c r="QWC20" s="44"/>
      <c r="QWD20" s="44"/>
      <c r="QWE20" s="44"/>
      <c r="QWF20" s="44"/>
      <c r="QWG20" s="44"/>
      <c r="QWH20" s="44"/>
      <c r="QWI20" s="44"/>
      <c r="QWJ20" s="44"/>
      <c r="QWK20" s="44"/>
      <c r="QWL20" s="44"/>
      <c r="QWM20" s="44"/>
      <c r="QWN20" s="44"/>
      <c r="QWO20" s="44"/>
      <c r="QWP20" s="44"/>
      <c r="QWQ20" s="44"/>
      <c r="QWR20" s="44"/>
      <c r="QWS20" s="44"/>
      <c r="QWT20" s="44"/>
      <c r="QWU20" s="44"/>
      <c r="QWV20" s="44"/>
      <c r="QWW20" s="44"/>
      <c r="QWX20" s="44"/>
      <c r="QWY20" s="44"/>
      <c r="QWZ20" s="44"/>
      <c r="QXA20" s="44"/>
      <c r="QXB20" s="44"/>
      <c r="QXC20" s="44"/>
      <c r="QXD20" s="44"/>
      <c r="QXE20" s="44"/>
      <c r="QXF20" s="44"/>
      <c r="QXG20" s="44"/>
      <c r="QXH20" s="44"/>
      <c r="QXI20" s="44"/>
      <c r="QXJ20" s="44"/>
      <c r="QXK20" s="44"/>
      <c r="QXL20" s="44"/>
      <c r="QXM20" s="44"/>
      <c r="QXN20" s="44"/>
      <c r="QXO20" s="44"/>
      <c r="QXP20" s="44"/>
      <c r="QXQ20" s="44"/>
      <c r="QXR20" s="44"/>
      <c r="QXS20" s="44"/>
      <c r="QXT20" s="44"/>
      <c r="QXU20" s="44"/>
      <c r="QXV20" s="44"/>
      <c r="QXW20" s="44"/>
      <c r="QXX20" s="44"/>
      <c r="QXY20" s="44"/>
      <c r="QXZ20" s="44"/>
      <c r="QYA20" s="44"/>
      <c r="QYB20" s="44"/>
      <c r="QYC20" s="44"/>
      <c r="QYD20" s="44"/>
      <c r="QYE20" s="44"/>
      <c r="QYF20" s="44"/>
      <c r="QYG20" s="44"/>
      <c r="QYH20" s="44"/>
      <c r="QYI20" s="44"/>
      <c r="QYJ20" s="44"/>
      <c r="QYK20" s="44"/>
      <c r="QYL20" s="44"/>
      <c r="QYM20" s="44"/>
      <c r="QYN20" s="44"/>
      <c r="QYO20" s="44"/>
      <c r="QYP20" s="44"/>
      <c r="QYQ20" s="44"/>
      <c r="QYR20" s="44"/>
      <c r="QYS20" s="44"/>
      <c r="QYT20" s="44"/>
      <c r="QYU20" s="44"/>
      <c r="QYV20" s="44"/>
      <c r="QYW20" s="44"/>
      <c r="QYX20" s="44"/>
      <c r="QYY20" s="44"/>
      <c r="QYZ20" s="44"/>
      <c r="QZA20" s="44"/>
      <c r="QZB20" s="44"/>
      <c r="QZC20" s="44"/>
      <c r="QZD20" s="44"/>
      <c r="QZE20" s="44"/>
      <c r="QZF20" s="44"/>
      <c r="QZG20" s="44"/>
      <c r="QZH20" s="44"/>
      <c r="QZI20" s="44"/>
      <c r="QZJ20" s="44"/>
      <c r="QZK20" s="44"/>
      <c r="QZL20" s="44"/>
      <c r="QZM20" s="44"/>
      <c r="QZN20" s="44"/>
      <c r="QZO20" s="44"/>
      <c r="QZP20" s="44"/>
      <c r="QZQ20" s="44"/>
      <c r="QZR20" s="44"/>
      <c r="QZS20" s="44"/>
      <c r="QZT20" s="44"/>
      <c r="QZU20" s="44"/>
      <c r="QZV20" s="44"/>
      <c r="QZW20" s="44"/>
      <c r="QZX20" s="44"/>
      <c r="QZY20" s="44"/>
      <c r="QZZ20" s="44"/>
      <c r="RAA20" s="44"/>
      <c r="RAB20" s="44"/>
      <c r="RAC20" s="44"/>
      <c r="RAD20" s="44"/>
      <c r="RAE20" s="44"/>
      <c r="RAF20" s="44"/>
      <c r="RAG20" s="44"/>
      <c r="RAH20" s="44"/>
      <c r="RAI20" s="44"/>
      <c r="RAJ20" s="44"/>
      <c r="RAK20" s="44"/>
      <c r="RAL20" s="44"/>
      <c r="RAM20" s="44"/>
      <c r="RAN20" s="44"/>
      <c r="RAO20" s="44"/>
      <c r="RAP20" s="44"/>
      <c r="RAQ20" s="44"/>
      <c r="RAR20" s="44"/>
      <c r="RAS20" s="44"/>
      <c r="RAT20" s="44"/>
      <c r="RAU20" s="44"/>
      <c r="RAV20" s="44"/>
      <c r="RAW20" s="44"/>
      <c r="RAX20" s="44"/>
      <c r="RAY20" s="44"/>
      <c r="RAZ20" s="44"/>
      <c r="RBA20" s="44"/>
      <c r="RBB20" s="44"/>
      <c r="RBC20" s="44"/>
      <c r="RBD20" s="44"/>
      <c r="RBE20" s="44"/>
      <c r="RBF20" s="44"/>
      <c r="RBG20" s="44"/>
      <c r="RBH20" s="44"/>
      <c r="RBI20" s="44"/>
      <c r="RBJ20" s="44"/>
      <c r="RBK20" s="44"/>
      <c r="RBL20" s="44"/>
      <c r="RBM20" s="44"/>
      <c r="RBN20" s="44"/>
      <c r="RBO20" s="44"/>
      <c r="RBP20" s="44"/>
      <c r="RBQ20" s="44"/>
      <c r="RBR20" s="44"/>
      <c r="RBS20" s="44"/>
      <c r="RBT20" s="44"/>
      <c r="RBU20" s="44"/>
      <c r="RBV20" s="44"/>
      <c r="RBW20" s="44"/>
      <c r="RBX20" s="44"/>
      <c r="RBY20" s="44"/>
      <c r="RBZ20" s="44"/>
      <c r="RCA20" s="44"/>
      <c r="RCB20" s="44"/>
      <c r="RCC20" s="44"/>
      <c r="RCD20" s="44"/>
      <c r="RCE20" s="44"/>
      <c r="RCF20" s="44"/>
      <c r="RCG20" s="44"/>
      <c r="RCH20" s="44"/>
      <c r="RCI20" s="44"/>
      <c r="RCJ20" s="44"/>
      <c r="RCK20" s="44"/>
      <c r="RCL20" s="44"/>
      <c r="RCM20" s="44"/>
      <c r="RCN20" s="44"/>
      <c r="RCO20" s="44"/>
      <c r="RCP20" s="44"/>
      <c r="RCQ20" s="44"/>
      <c r="RCR20" s="44"/>
      <c r="RCS20" s="44"/>
      <c r="RCT20" s="44"/>
      <c r="RCU20" s="44"/>
      <c r="RCV20" s="44"/>
      <c r="RCW20" s="44"/>
      <c r="RCX20" s="44"/>
      <c r="RCY20" s="44"/>
      <c r="RCZ20" s="44"/>
      <c r="RDA20" s="44"/>
      <c r="RDB20" s="44"/>
      <c r="RDC20" s="44"/>
      <c r="RDD20" s="44"/>
      <c r="RDE20" s="44"/>
      <c r="RDF20" s="44"/>
      <c r="RDG20" s="44"/>
      <c r="RDH20" s="44"/>
      <c r="RDI20" s="44"/>
      <c r="RDJ20" s="44"/>
      <c r="RDK20" s="44"/>
      <c r="RDL20" s="44"/>
      <c r="RDM20" s="44"/>
      <c r="RDN20" s="44"/>
      <c r="RDO20" s="44"/>
      <c r="RDP20" s="44"/>
      <c r="RDQ20" s="44"/>
      <c r="RDR20" s="44"/>
      <c r="RDS20" s="44"/>
      <c r="RDT20" s="44"/>
      <c r="RDU20" s="44"/>
      <c r="RDV20" s="44"/>
      <c r="RDW20" s="44"/>
      <c r="RDX20" s="44"/>
      <c r="RDY20" s="44"/>
      <c r="RDZ20" s="44"/>
      <c r="REA20" s="44"/>
      <c r="REB20" s="44"/>
      <c r="REC20" s="44"/>
      <c r="RED20" s="44"/>
      <c r="REE20" s="44"/>
      <c r="REF20" s="44"/>
      <c r="REG20" s="44"/>
      <c r="REH20" s="44"/>
      <c r="REI20" s="44"/>
      <c r="REJ20" s="44"/>
      <c r="REK20" s="44"/>
      <c r="REL20" s="44"/>
      <c r="REM20" s="44"/>
      <c r="REN20" s="44"/>
      <c r="REO20" s="44"/>
      <c r="REP20" s="44"/>
      <c r="REQ20" s="44"/>
      <c r="RER20" s="44"/>
      <c r="RES20" s="44"/>
      <c r="RET20" s="44"/>
      <c r="REU20" s="44"/>
      <c r="REV20" s="44"/>
      <c r="REW20" s="44"/>
      <c r="REX20" s="44"/>
      <c r="REY20" s="44"/>
      <c r="REZ20" s="44"/>
      <c r="RFA20" s="44"/>
      <c r="RFB20" s="44"/>
      <c r="RFC20" s="44"/>
      <c r="RFD20" s="44"/>
      <c r="RFE20" s="44"/>
      <c r="RFF20" s="44"/>
      <c r="RFG20" s="44"/>
      <c r="RFH20" s="44"/>
      <c r="RFI20" s="44"/>
      <c r="RFJ20" s="44"/>
      <c r="RFK20" s="44"/>
      <c r="RFL20" s="44"/>
      <c r="RFM20" s="44"/>
      <c r="RFN20" s="44"/>
      <c r="RFO20" s="44"/>
      <c r="RFP20" s="44"/>
      <c r="RFQ20" s="44"/>
      <c r="RFR20" s="44"/>
      <c r="RFS20" s="44"/>
      <c r="RFT20" s="44"/>
      <c r="RFU20" s="44"/>
      <c r="RFV20" s="44"/>
      <c r="RFW20" s="44"/>
      <c r="RFX20" s="44"/>
      <c r="RFY20" s="44"/>
      <c r="RFZ20" s="44"/>
      <c r="RGA20" s="44"/>
      <c r="RGB20" s="44"/>
      <c r="RGC20" s="44"/>
      <c r="RGD20" s="44"/>
      <c r="RGE20" s="44"/>
      <c r="RGF20" s="44"/>
      <c r="RGG20" s="44"/>
      <c r="RGH20" s="44"/>
      <c r="RGI20" s="44"/>
      <c r="RGJ20" s="44"/>
      <c r="RGK20" s="44"/>
      <c r="RGL20" s="44"/>
      <c r="RGM20" s="44"/>
      <c r="RGN20" s="44"/>
      <c r="RGO20" s="44"/>
      <c r="RGP20" s="44"/>
      <c r="RGQ20" s="44"/>
      <c r="RGR20" s="44"/>
      <c r="RGS20" s="44"/>
      <c r="RGT20" s="44"/>
      <c r="RGU20" s="44"/>
      <c r="RGV20" s="44"/>
      <c r="RGW20" s="44"/>
      <c r="RGX20" s="44"/>
      <c r="RGY20" s="44"/>
      <c r="RGZ20" s="44"/>
      <c r="RHA20" s="44"/>
      <c r="RHB20" s="44"/>
      <c r="RHC20" s="44"/>
      <c r="RHD20" s="44"/>
      <c r="RHE20" s="44"/>
      <c r="RHF20" s="44"/>
      <c r="RHG20" s="44"/>
      <c r="RHH20" s="44"/>
      <c r="RHI20" s="44"/>
      <c r="RHJ20" s="44"/>
      <c r="RHK20" s="44"/>
      <c r="RHL20" s="44"/>
      <c r="RHM20" s="44"/>
      <c r="RHN20" s="44"/>
      <c r="RHO20" s="44"/>
      <c r="RHP20" s="44"/>
      <c r="RHQ20" s="44"/>
      <c r="RHR20" s="44"/>
      <c r="RHS20" s="44"/>
      <c r="RHT20" s="44"/>
      <c r="RHU20" s="44"/>
      <c r="RHV20" s="44"/>
      <c r="RHW20" s="44"/>
      <c r="RHX20" s="44"/>
      <c r="RHY20" s="44"/>
      <c r="RHZ20" s="44"/>
      <c r="RIA20" s="44"/>
      <c r="RIB20" s="44"/>
      <c r="RIC20" s="44"/>
      <c r="RID20" s="44"/>
      <c r="RIE20" s="44"/>
      <c r="RIF20" s="44"/>
      <c r="RIG20" s="44"/>
      <c r="RIH20" s="44"/>
      <c r="RII20" s="44"/>
      <c r="RIJ20" s="44"/>
      <c r="RIK20" s="44"/>
      <c r="RIL20" s="44"/>
      <c r="RIM20" s="44"/>
      <c r="RIN20" s="44"/>
      <c r="RIO20" s="44"/>
      <c r="RIP20" s="44"/>
      <c r="RIQ20" s="44"/>
      <c r="RIR20" s="44"/>
      <c r="RIS20" s="44"/>
      <c r="RIT20" s="44"/>
      <c r="RIU20" s="44"/>
      <c r="RIV20" s="44"/>
      <c r="RIW20" s="44"/>
      <c r="RIX20" s="44"/>
      <c r="RIY20" s="44"/>
      <c r="RIZ20" s="44"/>
      <c r="RJA20" s="44"/>
      <c r="RJB20" s="44"/>
      <c r="RJC20" s="44"/>
      <c r="RJD20" s="44"/>
      <c r="RJE20" s="44"/>
      <c r="RJF20" s="44"/>
      <c r="RJG20" s="44"/>
      <c r="RJH20" s="44"/>
      <c r="RJI20" s="44"/>
      <c r="RJJ20" s="44"/>
      <c r="RJK20" s="44"/>
      <c r="RJL20" s="44"/>
      <c r="RJM20" s="44"/>
      <c r="RJN20" s="44"/>
      <c r="RJO20" s="44"/>
      <c r="RJP20" s="44"/>
      <c r="RJQ20" s="44"/>
      <c r="RJR20" s="44"/>
      <c r="RJS20" s="44"/>
      <c r="RJT20" s="44"/>
      <c r="RJU20" s="44"/>
      <c r="RJV20" s="44"/>
      <c r="RJW20" s="44"/>
      <c r="RJX20" s="44"/>
      <c r="RJY20" s="44"/>
      <c r="RJZ20" s="44"/>
      <c r="RKA20" s="44"/>
      <c r="RKB20" s="44"/>
      <c r="RKC20" s="44"/>
      <c r="RKD20" s="44"/>
      <c r="RKE20" s="44"/>
      <c r="RKF20" s="44"/>
      <c r="RKG20" s="44"/>
      <c r="RKH20" s="44"/>
      <c r="RKI20" s="44"/>
      <c r="RKJ20" s="44"/>
      <c r="RKK20" s="44"/>
      <c r="RKL20" s="44"/>
      <c r="RKM20" s="44"/>
      <c r="RKN20" s="44"/>
      <c r="RKO20" s="44"/>
      <c r="RKP20" s="44"/>
      <c r="RKQ20" s="44"/>
      <c r="RKR20" s="44"/>
      <c r="RKS20" s="44"/>
      <c r="RKT20" s="44"/>
      <c r="RKU20" s="44"/>
      <c r="RKV20" s="44"/>
      <c r="RKW20" s="44"/>
      <c r="RKX20" s="44"/>
      <c r="RKY20" s="44"/>
      <c r="RKZ20" s="44"/>
      <c r="RLA20" s="44"/>
      <c r="RLB20" s="44"/>
      <c r="RLC20" s="44"/>
      <c r="RLD20" s="44"/>
      <c r="RLE20" s="44"/>
      <c r="RLF20" s="44"/>
      <c r="RLG20" s="44"/>
      <c r="RLH20" s="44"/>
      <c r="RLI20" s="44"/>
      <c r="RLJ20" s="44"/>
      <c r="RLK20" s="44"/>
      <c r="RLL20" s="44"/>
      <c r="RLM20" s="44"/>
      <c r="RLN20" s="44"/>
      <c r="RLO20" s="44"/>
      <c r="RLP20" s="44"/>
      <c r="RLQ20" s="44"/>
      <c r="RLR20" s="44"/>
      <c r="RLS20" s="44"/>
      <c r="RLT20" s="44"/>
      <c r="RLU20" s="44"/>
      <c r="RLV20" s="44"/>
      <c r="RLW20" s="44"/>
      <c r="RLX20" s="44"/>
      <c r="RLY20" s="44"/>
      <c r="RLZ20" s="44"/>
      <c r="RMA20" s="44"/>
      <c r="RMB20" s="44"/>
      <c r="RMC20" s="44"/>
      <c r="RMD20" s="44"/>
      <c r="RME20" s="44"/>
      <c r="RMF20" s="44"/>
      <c r="RMG20" s="44"/>
      <c r="RMH20" s="44"/>
      <c r="RMI20" s="44"/>
      <c r="RMJ20" s="44"/>
      <c r="RMK20" s="44"/>
      <c r="RML20" s="44"/>
      <c r="RMM20" s="44"/>
      <c r="RMN20" s="44"/>
      <c r="RMO20" s="44"/>
      <c r="RMP20" s="44"/>
      <c r="RMQ20" s="44"/>
      <c r="RMR20" s="44"/>
      <c r="RMS20" s="44"/>
      <c r="RMT20" s="44"/>
      <c r="RMU20" s="44"/>
      <c r="RMV20" s="44"/>
      <c r="RMW20" s="44"/>
      <c r="RMX20" s="44"/>
      <c r="RMY20" s="44"/>
      <c r="RMZ20" s="44"/>
      <c r="RNA20" s="44"/>
      <c r="RNB20" s="44"/>
      <c r="RNC20" s="44"/>
      <c r="RND20" s="44"/>
      <c r="RNE20" s="44"/>
      <c r="RNF20" s="44"/>
      <c r="RNG20" s="44"/>
      <c r="RNH20" s="44"/>
      <c r="RNI20" s="44"/>
      <c r="RNJ20" s="44"/>
      <c r="RNK20" s="44"/>
      <c r="RNL20" s="44"/>
      <c r="RNM20" s="44"/>
      <c r="RNN20" s="44"/>
      <c r="RNO20" s="44"/>
      <c r="RNP20" s="44"/>
      <c r="RNQ20" s="44"/>
      <c r="RNR20" s="44"/>
      <c r="RNS20" s="44"/>
      <c r="RNT20" s="44"/>
      <c r="RNU20" s="44"/>
      <c r="RNV20" s="44"/>
      <c r="RNW20" s="44"/>
      <c r="RNX20" s="44"/>
      <c r="RNY20" s="44"/>
      <c r="RNZ20" s="44"/>
      <c r="ROA20" s="44"/>
      <c r="ROB20" s="44"/>
      <c r="ROC20" s="44"/>
      <c r="ROD20" s="44"/>
      <c r="ROE20" s="44"/>
      <c r="ROF20" s="44"/>
      <c r="ROG20" s="44"/>
      <c r="ROH20" s="44"/>
      <c r="ROI20" s="44"/>
      <c r="ROJ20" s="44"/>
      <c r="ROK20" s="44"/>
      <c r="ROL20" s="44"/>
      <c r="ROM20" s="44"/>
      <c r="RON20" s="44"/>
      <c r="ROO20" s="44"/>
      <c r="ROP20" s="44"/>
      <c r="ROQ20" s="44"/>
      <c r="ROR20" s="44"/>
      <c r="ROS20" s="44"/>
      <c r="ROT20" s="44"/>
      <c r="ROU20" s="44"/>
      <c r="ROV20" s="44"/>
      <c r="ROW20" s="44"/>
      <c r="ROX20" s="44"/>
      <c r="ROY20" s="44"/>
      <c r="ROZ20" s="44"/>
      <c r="RPA20" s="44"/>
      <c r="RPB20" s="44"/>
      <c r="RPC20" s="44"/>
      <c r="RPD20" s="44"/>
      <c r="RPE20" s="44"/>
      <c r="RPF20" s="44"/>
      <c r="RPG20" s="44"/>
      <c r="RPH20" s="44"/>
      <c r="RPI20" s="44"/>
      <c r="RPJ20" s="44"/>
      <c r="RPK20" s="44"/>
      <c r="RPL20" s="44"/>
      <c r="RPM20" s="44"/>
      <c r="RPN20" s="44"/>
      <c r="RPO20" s="44"/>
      <c r="RPP20" s="44"/>
      <c r="RPQ20" s="44"/>
      <c r="RPR20" s="44"/>
      <c r="RPS20" s="44"/>
      <c r="RPT20" s="44"/>
      <c r="RPU20" s="44"/>
      <c r="RPV20" s="44"/>
      <c r="RPW20" s="44"/>
      <c r="RPX20" s="44"/>
      <c r="RPY20" s="44"/>
      <c r="RPZ20" s="44"/>
      <c r="RQA20" s="44"/>
      <c r="RQB20" s="44"/>
      <c r="RQC20" s="44"/>
      <c r="RQD20" s="44"/>
      <c r="RQE20" s="44"/>
      <c r="RQF20" s="44"/>
      <c r="RQG20" s="44"/>
      <c r="RQH20" s="44"/>
      <c r="RQI20" s="44"/>
      <c r="RQJ20" s="44"/>
      <c r="RQK20" s="44"/>
      <c r="RQL20" s="44"/>
      <c r="RQM20" s="44"/>
      <c r="RQN20" s="44"/>
      <c r="RQO20" s="44"/>
      <c r="RQP20" s="44"/>
      <c r="RQQ20" s="44"/>
      <c r="RQR20" s="44"/>
      <c r="RQS20" s="44"/>
      <c r="RQT20" s="44"/>
      <c r="RQU20" s="44"/>
      <c r="RQV20" s="44"/>
      <c r="RQW20" s="44"/>
      <c r="RQX20" s="44"/>
      <c r="RQY20" s="44"/>
      <c r="RQZ20" s="44"/>
      <c r="RRA20" s="44"/>
      <c r="RRB20" s="44"/>
      <c r="RRC20" s="44"/>
      <c r="RRD20" s="44"/>
      <c r="RRE20" s="44"/>
      <c r="RRF20" s="44"/>
      <c r="RRG20" s="44"/>
      <c r="RRH20" s="44"/>
      <c r="RRI20" s="44"/>
      <c r="RRJ20" s="44"/>
      <c r="RRK20" s="44"/>
      <c r="RRL20" s="44"/>
      <c r="RRM20" s="44"/>
      <c r="RRN20" s="44"/>
      <c r="RRO20" s="44"/>
      <c r="RRP20" s="44"/>
      <c r="RRQ20" s="44"/>
      <c r="RRR20" s="44"/>
      <c r="RRS20" s="44"/>
      <c r="RRT20" s="44"/>
      <c r="RRU20" s="44"/>
      <c r="RRV20" s="44"/>
      <c r="RRW20" s="44"/>
      <c r="RRX20" s="44"/>
      <c r="RRY20" s="44"/>
      <c r="RRZ20" s="44"/>
      <c r="RSA20" s="44"/>
      <c r="RSB20" s="44"/>
      <c r="RSC20" s="44"/>
      <c r="RSD20" s="44"/>
      <c r="RSE20" s="44"/>
      <c r="RSF20" s="44"/>
      <c r="RSG20" s="44"/>
      <c r="RSH20" s="44"/>
      <c r="RSI20" s="44"/>
      <c r="RSJ20" s="44"/>
      <c r="RSK20" s="44"/>
      <c r="RSL20" s="44"/>
      <c r="RSM20" s="44"/>
      <c r="RSN20" s="44"/>
      <c r="RSO20" s="44"/>
      <c r="RSP20" s="44"/>
      <c r="RSQ20" s="44"/>
      <c r="RSR20" s="44"/>
      <c r="RSS20" s="44"/>
      <c r="RST20" s="44"/>
      <c r="RSU20" s="44"/>
      <c r="RSV20" s="44"/>
      <c r="RSW20" s="44"/>
      <c r="RSX20" s="44"/>
      <c r="RSY20" s="44"/>
      <c r="RSZ20" s="44"/>
      <c r="RTA20" s="44"/>
      <c r="RTB20" s="44"/>
      <c r="RTC20" s="44"/>
      <c r="RTD20" s="44"/>
      <c r="RTE20" s="44"/>
      <c r="RTF20" s="44"/>
      <c r="RTG20" s="44"/>
      <c r="RTH20" s="44"/>
      <c r="RTI20" s="44"/>
      <c r="RTJ20" s="44"/>
      <c r="RTK20" s="44"/>
      <c r="RTL20" s="44"/>
      <c r="RTM20" s="44"/>
      <c r="RTN20" s="44"/>
      <c r="RTO20" s="44"/>
      <c r="RTP20" s="44"/>
      <c r="RTQ20" s="44"/>
      <c r="RTR20" s="44"/>
      <c r="RTS20" s="44"/>
      <c r="RTT20" s="44"/>
      <c r="RTU20" s="44"/>
      <c r="RTV20" s="44"/>
      <c r="RTW20" s="44"/>
      <c r="RTX20" s="44"/>
      <c r="RTY20" s="44"/>
      <c r="RTZ20" s="44"/>
      <c r="RUA20" s="44"/>
      <c r="RUB20" s="44"/>
      <c r="RUC20" s="44"/>
      <c r="RUD20" s="44"/>
      <c r="RUE20" s="44"/>
      <c r="RUF20" s="44"/>
      <c r="RUG20" s="44"/>
      <c r="RUH20" s="44"/>
      <c r="RUI20" s="44"/>
      <c r="RUJ20" s="44"/>
      <c r="RUK20" s="44"/>
      <c r="RUL20" s="44"/>
      <c r="RUM20" s="44"/>
      <c r="RUN20" s="44"/>
      <c r="RUO20" s="44"/>
      <c r="RUP20" s="44"/>
      <c r="RUQ20" s="44"/>
      <c r="RUR20" s="44"/>
      <c r="RUS20" s="44"/>
      <c r="RUT20" s="44"/>
      <c r="RUU20" s="44"/>
      <c r="RUV20" s="44"/>
      <c r="RUW20" s="44"/>
      <c r="RUX20" s="44"/>
      <c r="RUY20" s="44"/>
      <c r="RUZ20" s="44"/>
      <c r="RVA20" s="44"/>
      <c r="RVB20" s="44"/>
      <c r="RVC20" s="44"/>
      <c r="RVD20" s="44"/>
      <c r="RVE20" s="44"/>
      <c r="RVF20" s="44"/>
      <c r="RVG20" s="44"/>
      <c r="RVH20" s="44"/>
      <c r="RVI20" s="44"/>
      <c r="RVJ20" s="44"/>
      <c r="RVK20" s="44"/>
      <c r="RVL20" s="44"/>
      <c r="RVM20" s="44"/>
      <c r="RVN20" s="44"/>
      <c r="RVO20" s="44"/>
      <c r="RVP20" s="44"/>
      <c r="RVQ20" s="44"/>
      <c r="RVR20" s="44"/>
      <c r="RVS20" s="44"/>
      <c r="RVT20" s="44"/>
      <c r="RVU20" s="44"/>
      <c r="RVV20" s="44"/>
      <c r="RVW20" s="44"/>
      <c r="RVX20" s="44"/>
      <c r="RVY20" s="44"/>
      <c r="RVZ20" s="44"/>
      <c r="RWA20" s="44"/>
      <c r="RWB20" s="44"/>
      <c r="RWC20" s="44"/>
      <c r="RWD20" s="44"/>
      <c r="RWE20" s="44"/>
      <c r="RWF20" s="44"/>
      <c r="RWG20" s="44"/>
      <c r="RWH20" s="44"/>
      <c r="RWI20" s="44"/>
      <c r="RWJ20" s="44"/>
      <c r="RWK20" s="44"/>
      <c r="RWL20" s="44"/>
      <c r="RWM20" s="44"/>
      <c r="RWN20" s="44"/>
      <c r="RWO20" s="44"/>
      <c r="RWP20" s="44"/>
      <c r="RWQ20" s="44"/>
      <c r="RWR20" s="44"/>
      <c r="RWS20" s="44"/>
      <c r="RWT20" s="44"/>
      <c r="RWU20" s="44"/>
      <c r="RWV20" s="44"/>
      <c r="RWW20" s="44"/>
      <c r="RWX20" s="44"/>
      <c r="RWY20" s="44"/>
      <c r="RWZ20" s="44"/>
      <c r="RXA20" s="44"/>
      <c r="RXB20" s="44"/>
      <c r="RXC20" s="44"/>
      <c r="RXD20" s="44"/>
      <c r="RXE20" s="44"/>
      <c r="RXF20" s="44"/>
      <c r="RXG20" s="44"/>
      <c r="RXH20" s="44"/>
      <c r="RXI20" s="44"/>
      <c r="RXJ20" s="44"/>
      <c r="RXK20" s="44"/>
      <c r="RXL20" s="44"/>
      <c r="RXM20" s="44"/>
      <c r="RXN20" s="44"/>
      <c r="RXO20" s="44"/>
      <c r="RXP20" s="44"/>
      <c r="RXQ20" s="44"/>
      <c r="RXR20" s="44"/>
      <c r="RXS20" s="44"/>
      <c r="RXT20" s="44"/>
      <c r="RXU20" s="44"/>
      <c r="RXV20" s="44"/>
      <c r="RXW20" s="44"/>
      <c r="RXX20" s="44"/>
      <c r="RXY20" s="44"/>
      <c r="RXZ20" s="44"/>
      <c r="RYA20" s="44"/>
      <c r="RYB20" s="44"/>
      <c r="RYC20" s="44"/>
      <c r="RYD20" s="44"/>
      <c r="RYE20" s="44"/>
      <c r="RYF20" s="44"/>
      <c r="RYG20" s="44"/>
      <c r="RYH20" s="44"/>
      <c r="RYI20" s="44"/>
      <c r="RYJ20" s="44"/>
      <c r="RYK20" s="44"/>
      <c r="RYL20" s="44"/>
      <c r="RYM20" s="44"/>
      <c r="RYN20" s="44"/>
      <c r="RYO20" s="44"/>
      <c r="RYP20" s="44"/>
      <c r="RYQ20" s="44"/>
      <c r="RYR20" s="44"/>
      <c r="RYS20" s="44"/>
      <c r="RYT20" s="44"/>
      <c r="RYU20" s="44"/>
      <c r="RYV20" s="44"/>
      <c r="RYW20" s="44"/>
      <c r="RYX20" s="44"/>
      <c r="RYY20" s="44"/>
      <c r="RYZ20" s="44"/>
      <c r="RZA20" s="44"/>
      <c r="RZB20" s="44"/>
      <c r="RZC20" s="44"/>
      <c r="RZD20" s="44"/>
      <c r="RZE20" s="44"/>
      <c r="RZF20" s="44"/>
      <c r="RZG20" s="44"/>
      <c r="RZH20" s="44"/>
      <c r="RZI20" s="44"/>
      <c r="RZJ20" s="44"/>
      <c r="RZK20" s="44"/>
      <c r="RZL20" s="44"/>
      <c r="RZM20" s="44"/>
      <c r="RZN20" s="44"/>
      <c r="RZO20" s="44"/>
      <c r="RZP20" s="44"/>
      <c r="RZQ20" s="44"/>
      <c r="RZR20" s="44"/>
      <c r="RZS20" s="44"/>
      <c r="RZT20" s="44"/>
      <c r="RZU20" s="44"/>
      <c r="RZV20" s="44"/>
      <c r="RZW20" s="44"/>
      <c r="RZX20" s="44"/>
      <c r="RZY20" s="44"/>
      <c r="RZZ20" s="44"/>
      <c r="SAA20" s="44"/>
      <c r="SAB20" s="44"/>
      <c r="SAC20" s="44"/>
      <c r="SAD20" s="44"/>
      <c r="SAE20" s="44"/>
      <c r="SAF20" s="44"/>
      <c r="SAG20" s="44"/>
      <c r="SAH20" s="44"/>
      <c r="SAI20" s="44"/>
      <c r="SAJ20" s="44"/>
      <c r="SAK20" s="44"/>
      <c r="SAL20" s="44"/>
      <c r="SAM20" s="44"/>
      <c r="SAN20" s="44"/>
      <c r="SAO20" s="44"/>
      <c r="SAP20" s="44"/>
      <c r="SAQ20" s="44"/>
      <c r="SAR20" s="44"/>
      <c r="SAS20" s="44"/>
      <c r="SAT20" s="44"/>
      <c r="SAU20" s="44"/>
      <c r="SAV20" s="44"/>
      <c r="SAW20" s="44"/>
      <c r="SAX20" s="44"/>
      <c r="SAY20" s="44"/>
      <c r="SAZ20" s="44"/>
      <c r="SBA20" s="44"/>
      <c r="SBB20" s="44"/>
      <c r="SBC20" s="44"/>
      <c r="SBD20" s="44"/>
      <c r="SBE20" s="44"/>
      <c r="SBF20" s="44"/>
      <c r="SBG20" s="44"/>
      <c r="SBH20" s="44"/>
      <c r="SBI20" s="44"/>
      <c r="SBJ20" s="44"/>
      <c r="SBK20" s="44"/>
      <c r="SBL20" s="44"/>
      <c r="SBM20" s="44"/>
      <c r="SBN20" s="44"/>
      <c r="SBO20" s="44"/>
      <c r="SBP20" s="44"/>
      <c r="SBQ20" s="44"/>
      <c r="SBR20" s="44"/>
      <c r="SBS20" s="44"/>
      <c r="SBT20" s="44"/>
      <c r="SBU20" s="44"/>
      <c r="SBV20" s="44"/>
      <c r="SBW20" s="44"/>
      <c r="SBX20" s="44"/>
      <c r="SBY20" s="44"/>
      <c r="SBZ20" s="44"/>
      <c r="SCA20" s="44"/>
      <c r="SCB20" s="44"/>
      <c r="SCC20" s="44"/>
      <c r="SCD20" s="44"/>
      <c r="SCE20" s="44"/>
      <c r="SCF20" s="44"/>
      <c r="SCG20" s="44"/>
      <c r="SCH20" s="44"/>
      <c r="SCI20" s="44"/>
      <c r="SCJ20" s="44"/>
      <c r="SCK20" s="44"/>
      <c r="SCL20" s="44"/>
      <c r="SCM20" s="44"/>
      <c r="SCN20" s="44"/>
      <c r="SCO20" s="44"/>
      <c r="SCP20" s="44"/>
      <c r="SCQ20" s="44"/>
      <c r="SCR20" s="44"/>
      <c r="SCS20" s="44"/>
      <c r="SCT20" s="44"/>
      <c r="SCU20" s="44"/>
      <c r="SCV20" s="44"/>
      <c r="SCW20" s="44"/>
      <c r="SCX20" s="44"/>
      <c r="SCY20" s="44"/>
      <c r="SCZ20" s="44"/>
      <c r="SDA20" s="44"/>
      <c r="SDB20" s="44"/>
      <c r="SDC20" s="44"/>
      <c r="SDD20" s="44"/>
      <c r="SDE20" s="44"/>
      <c r="SDF20" s="44"/>
      <c r="SDG20" s="44"/>
      <c r="SDH20" s="44"/>
      <c r="SDI20" s="44"/>
      <c r="SDJ20" s="44"/>
      <c r="SDK20" s="44"/>
      <c r="SDL20" s="44"/>
      <c r="SDM20" s="44"/>
      <c r="SDN20" s="44"/>
      <c r="SDO20" s="44"/>
      <c r="SDP20" s="44"/>
      <c r="SDQ20" s="44"/>
      <c r="SDR20" s="44"/>
      <c r="SDS20" s="44"/>
      <c r="SDT20" s="44"/>
      <c r="SDU20" s="44"/>
      <c r="SDV20" s="44"/>
      <c r="SDW20" s="44"/>
      <c r="SDX20" s="44"/>
      <c r="SDY20" s="44"/>
      <c r="SDZ20" s="44"/>
      <c r="SEA20" s="44"/>
      <c r="SEB20" s="44"/>
      <c r="SEC20" s="44"/>
      <c r="SED20" s="44"/>
      <c r="SEE20" s="44"/>
      <c r="SEF20" s="44"/>
      <c r="SEG20" s="44"/>
      <c r="SEH20" s="44"/>
      <c r="SEI20" s="44"/>
      <c r="SEJ20" s="44"/>
      <c r="SEK20" s="44"/>
      <c r="SEL20" s="44"/>
      <c r="SEM20" s="44"/>
      <c r="SEN20" s="44"/>
      <c r="SEO20" s="44"/>
      <c r="SEP20" s="44"/>
      <c r="SEQ20" s="44"/>
      <c r="SER20" s="44"/>
      <c r="SES20" s="44"/>
      <c r="SET20" s="44"/>
      <c r="SEU20" s="44"/>
      <c r="SEV20" s="44"/>
      <c r="SEW20" s="44"/>
      <c r="SEX20" s="44"/>
      <c r="SEY20" s="44"/>
      <c r="SEZ20" s="44"/>
      <c r="SFA20" s="44"/>
      <c r="SFB20" s="44"/>
      <c r="SFC20" s="44"/>
      <c r="SFD20" s="44"/>
      <c r="SFE20" s="44"/>
      <c r="SFF20" s="44"/>
      <c r="SFG20" s="44"/>
      <c r="SFH20" s="44"/>
      <c r="SFI20" s="44"/>
      <c r="SFJ20" s="44"/>
      <c r="SFK20" s="44"/>
      <c r="SFL20" s="44"/>
      <c r="SFM20" s="44"/>
      <c r="SFN20" s="44"/>
      <c r="SFO20" s="44"/>
      <c r="SFP20" s="44"/>
      <c r="SFQ20" s="44"/>
      <c r="SFR20" s="44"/>
      <c r="SFS20" s="44"/>
      <c r="SFT20" s="44"/>
      <c r="SFU20" s="44"/>
      <c r="SFV20" s="44"/>
      <c r="SFW20" s="44"/>
      <c r="SFX20" s="44"/>
      <c r="SFY20" s="44"/>
      <c r="SFZ20" s="44"/>
      <c r="SGA20" s="44"/>
      <c r="SGB20" s="44"/>
      <c r="SGC20" s="44"/>
      <c r="SGD20" s="44"/>
      <c r="SGE20" s="44"/>
      <c r="SGF20" s="44"/>
      <c r="SGG20" s="44"/>
      <c r="SGH20" s="44"/>
      <c r="SGI20" s="44"/>
      <c r="SGJ20" s="44"/>
      <c r="SGK20" s="44"/>
      <c r="SGL20" s="44"/>
      <c r="SGM20" s="44"/>
      <c r="SGN20" s="44"/>
      <c r="SGO20" s="44"/>
      <c r="SGP20" s="44"/>
      <c r="SGQ20" s="44"/>
      <c r="SGR20" s="44"/>
      <c r="SGS20" s="44"/>
      <c r="SGT20" s="44"/>
      <c r="SGU20" s="44"/>
      <c r="SGV20" s="44"/>
      <c r="SGW20" s="44"/>
      <c r="SGX20" s="44"/>
      <c r="SGY20" s="44"/>
      <c r="SGZ20" s="44"/>
      <c r="SHA20" s="44"/>
      <c r="SHB20" s="44"/>
      <c r="SHC20" s="44"/>
      <c r="SHD20" s="44"/>
      <c r="SHE20" s="44"/>
      <c r="SHF20" s="44"/>
      <c r="SHG20" s="44"/>
      <c r="SHH20" s="44"/>
      <c r="SHI20" s="44"/>
      <c r="SHJ20" s="44"/>
      <c r="SHK20" s="44"/>
      <c r="SHL20" s="44"/>
      <c r="SHM20" s="44"/>
      <c r="SHN20" s="44"/>
      <c r="SHO20" s="44"/>
      <c r="SHP20" s="44"/>
      <c r="SHQ20" s="44"/>
      <c r="SHR20" s="44"/>
      <c r="SHS20" s="44"/>
      <c r="SHT20" s="44"/>
      <c r="SHU20" s="44"/>
      <c r="SHV20" s="44"/>
      <c r="SHW20" s="44"/>
      <c r="SHX20" s="44"/>
      <c r="SHY20" s="44"/>
      <c r="SHZ20" s="44"/>
      <c r="SIA20" s="44"/>
      <c r="SIB20" s="44"/>
      <c r="SIC20" s="44"/>
      <c r="SID20" s="44"/>
      <c r="SIE20" s="44"/>
      <c r="SIF20" s="44"/>
      <c r="SIG20" s="44"/>
      <c r="SIH20" s="44"/>
      <c r="SII20" s="44"/>
      <c r="SIJ20" s="44"/>
      <c r="SIK20" s="44"/>
      <c r="SIL20" s="44"/>
      <c r="SIM20" s="44"/>
      <c r="SIN20" s="44"/>
      <c r="SIO20" s="44"/>
      <c r="SIP20" s="44"/>
      <c r="SIQ20" s="44"/>
      <c r="SIR20" s="44"/>
      <c r="SIS20" s="44"/>
      <c r="SIT20" s="44"/>
      <c r="SIU20" s="44"/>
      <c r="SIV20" s="44"/>
      <c r="SIW20" s="44"/>
      <c r="SIX20" s="44"/>
      <c r="SIY20" s="44"/>
      <c r="SIZ20" s="44"/>
      <c r="SJA20" s="44"/>
      <c r="SJB20" s="44"/>
      <c r="SJC20" s="44"/>
      <c r="SJD20" s="44"/>
      <c r="SJE20" s="44"/>
      <c r="SJF20" s="44"/>
      <c r="SJG20" s="44"/>
      <c r="SJH20" s="44"/>
      <c r="SJI20" s="44"/>
      <c r="SJJ20" s="44"/>
      <c r="SJK20" s="44"/>
      <c r="SJL20" s="44"/>
      <c r="SJM20" s="44"/>
      <c r="SJN20" s="44"/>
      <c r="SJO20" s="44"/>
      <c r="SJP20" s="44"/>
      <c r="SJQ20" s="44"/>
      <c r="SJR20" s="44"/>
      <c r="SJS20" s="44"/>
      <c r="SJT20" s="44"/>
      <c r="SJU20" s="44"/>
      <c r="SJV20" s="44"/>
      <c r="SJW20" s="44"/>
      <c r="SJX20" s="44"/>
      <c r="SJY20" s="44"/>
      <c r="SJZ20" s="44"/>
      <c r="SKA20" s="44"/>
      <c r="SKB20" s="44"/>
      <c r="SKC20" s="44"/>
      <c r="SKD20" s="44"/>
      <c r="SKE20" s="44"/>
      <c r="SKF20" s="44"/>
      <c r="SKG20" s="44"/>
      <c r="SKH20" s="44"/>
      <c r="SKI20" s="44"/>
      <c r="SKJ20" s="44"/>
      <c r="SKK20" s="44"/>
      <c r="SKL20" s="44"/>
      <c r="SKM20" s="44"/>
      <c r="SKN20" s="44"/>
      <c r="SKO20" s="44"/>
      <c r="SKP20" s="44"/>
      <c r="SKQ20" s="44"/>
      <c r="SKR20" s="44"/>
      <c r="SKS20" s="44"/>
      <c r="SKT20" s="44"/>
      <c r="SKU20" s="44"/>
      <c r="SKV20" s="44"/>
      <c r="SKW20" s="44"/>
      <c r="SKX20" s="44"/>
      <c r="SKY20" s="44"/>
      <c r="SKZ20" s="44"/>
      <c r="SLA20" s="44"/>
      <c r="SLB20" s="44"/>
      <c r="SLC20" s="44"/>
      <c r="SLD20" s="44"/>
      <c r="SLE20" s="44"/>
      <c r="SLF20" s="44"/>
      <c r="SLG20" s="44"/>
      <c r="SLH20" s="44"/>
      <c r="SLI20" s="44"/>
      <c r="SLJ20" s="44"/>
      <c r="SLK20" s="44"/>
      <c r="SLL20" s="44"/>
      <c r="SLM20" s="44"/>
      <c r="SLN20" s="44"/>
      <c r="SLO20" s="44"/>
      <c r="SLP20" s="44"/>
      <c r="SLQ20" s="44"/>
      <c r="SLR20" s="44"/>
      <c r="SLS20" s="44"/>
      <c r="SLT20" s="44"/>
      <c r="SLU20" s="44"/>
      <c r="SLV20" s="44"/>
      <c r="SLW20" s="44"/>
      <c r="SLX20" s="44"/>
      <c r="SLY20" s="44"/>
      <c r="SLZ20" s="44"/>
      <c r="SMA20" s="44"/>
      <c r="SMB20" s="44"/>
      <c r="SMC20" s="44"/>
      <c r="SMD20" s="44"/>
      <c r="SME20" s="44"/>
      <c r="SMF20" s="44"/>
      <c r="SMG20" s="44"/>
      <c r="SMH20" s="44"/>
      <c r="SMI20" s="44"/>
      <c r="SMJ20" s="44"/>
      <c r="SMK20" s="44"/>
      <c r="SML20" s="44"/>
      <c r="SMM20" s="44"/>
      <c r="SMN20" s="44"/>
      <c r="SMO20" s="44"/>
      <c r="SMP20" s="44"/>
      <c r="SMQ20" s="44"/>
      <c r="SMR20" s="44"/>
      <c r="SMS20" s="44"/>
      <c r="SMT20" s="44"/>
      <c r="SMU20" s="44"/>
      <c r="SMV20" s="44"/>
      <c r="SMW20" s="44"/>
      <c r="SMX20" s="44"/>
      <c r="SMY20" s="44"/>
      <c r="SMZ20" s="44"/>
      <c r="SNA20" s="44"/>
      <c r="SNB20" s="44"/>
      <c r="SNC20" s="44"/>
      <c r="SND20" s="44"/>
      <c r="SNE20" s="44"/>
      <c r="SNF20" s="44"/>
      <c r="SNG20" s="44"/>
      <c r="SNH20" s="44"/>
      <c r="SNI20" s="44"/>
      <c r="SNJ20" s="44"/>
      <c r="SNK20" s="44"/>
      <c r="SNL20" s="44"/>
      <c r="SNM20" s="44"/>
      <c r="SNN20" s="44"/>
      <c r="SNO20" s="44"/>
      <c r="SNP20" s="44"/>
      <c r="SNQ20" s="44"/>
      <c r="SNR20" s="44"/>
      <c r="SNS20" s="44"/>
      <c r="SNT20" s="44"/>
      <c r="SNU20" s="44"/>
      <c r="SNV20" s="44"/>
      <c r="SNW20" s="44"/>
      <c r="SNX20" s="44"/>
      <c r="SNY20" s="44"/>
      <c r="SNZ20" s="44"/>
      <c r="SOA20" s="44"/>
      <c r="SOB20" s="44"/>
      <c r="SOC20" s="44"/>
      <c r="SOD20" s="44"/>
      <c r="SOE20" s="44"/>
      <c r="SOF20" s="44"/>
      <c r="SOG20" s="44"/>
      <c r="SOH20" s="44"/>
      <c r="SOI20" s="44"/>
      <c r="SOJ20" s="44"/>
      <c r="SOK20" s="44"/>
      <c r="SOL20" s="44"/>
      <c r="SOM20" s="44"/>
      <c r="SON20" s="44"/>
      <c r="SOO20" s="44"/>
      <c r="SOP20" s="44"/>
      <c r="SOQ20" s="44"/>
      <c r="SOR20" s="44"/>
      <c r="SOS20" s="44"/>
      <c r="SOT20" s="44"/>
      <c r="SOU20" s="44"/>
      <c r="SOV20" s="44"/>
      <c r="SOW20" s="44"/>
      <c r="SOX20" s="44"/>
      <c r="SOY20" s="44"/>
      <c r="SOZ20" s="44"/>
      <c r="SPA20" s="44"/>
      <c r="SPB20" s="44"/>
      <c r="SPC20" s="44"/>
      <c r="SPD20" s="44"/>
      <c r="SPE20" s="44"/>
      <c r="SPF20" s="44"/>
      <c r="SPG20" s="44"/>
      <c r="SPH20" s="44"/>
      <c r="SPI20" s="44"/>
      <c r="SPJ20" s="44"/>
      <c r="SPK20" s="44"/>
      <c r="SPL20" s="44"/>
      <c r="SPM20" s="44"/>
      <c r="SPN20" s="44"/>
      <c r="SPO20" s="44"/>
      <c r="SPP20" s="44"/>
      <c r="SPQ20" s="44"/>
      <c r="SPR20" s="44"/>
      <c r="SPS20" s="44"/>
      <c r="SPT20" s="44"/>
      <c r="SPU20" s="44"/>
      <c r="SPV20" s="44"/>
      <c r="SPW20" s="44"/>
      <c r="SPX20" s="44"/>
      <c r="SPY20" s="44"/>
      <c r="SPZ20" s="44"/>
      <c r="SQA20" s="44"/>
      <c r="SQB20" s="44"/>
      <c r="SQC20" s="44"/>
      <c r="SQD20" s="44"/>
      <c r="SQE20" s="44"/>
      <c r="SQF20" s="44"/>
      <c r="SQG20" s="44"/>
      <c r="SQH20" s="44"/>
      <c r="SQI20" s="44"/>
      <c r="SQJ20" s="44"/>
      <c r="SQK20" s="44"/>
      <c r="SQL20" s="44"/>
      <c r="SQM20" s="44"/>
      <c r="SQN20" s="44"/>
      <c r="SQO20" s="44"/>
      <c r="SQP20" s="44"/>
      <c r="SQQ20" s="44"/>
      <c r="SQR20" s="44"/>
      <c r="SQS20" s="44"/>
      <c r="SQT20" s="44"/>
      <c r="SQU20" s="44"/>
      <c r="SQV20" s="44"/>
      <c r="SQW20" s="44"/>
      <c r="SQX20" s="44"/>
      <c r="SQY20" s="44"/>
      <c r="SQZ20" s="44"/>
      <c r="SRA20" s="44"/>
      <c r="SRB20" s="44"/>
      <c r="SRC20" s="44"/>
      <c r="SRD20" s="44"/>
      <c r="SRE20" s="44"/>
      <c r="SRF20" s="44"/>
      <c r="SRG20" s="44"/>
      <c r="SRH20" s="44"/>
      <c r="SRI20" s="44"/>
      <c r="SRJ20" s="44"/>
      <c r="SRK20" s="44"/>
      <c r="SRL20" s="44"/>
      <c r="SRM20" s="44"/>
      <c r="SRN20" s="44"/>
      <c r="SRO20" s="44"/>
      <c r="SRP20" s="44"/>
      <c r="SRQ20" s="44"/>
      <c r="SRR20" s="44"/>
      <c r="SRS20" s="44"/>
      <c r="SRT20" s="44"/>
      <c r="SRU20" s="44"/>
      <c r="SRV20" s="44"/>
      <c r="SRW20" s="44"/>
      <c r="SRX20" s="44"/>
      <c r="SRY20" s="44"/>
      <c r="SRZ20" s="44"/>
      <c r="SSA20" s="44"/>
      <c r="SSB20" s="44"/>
      <c r="SSC20" s="44"/>
      <c r="SSD20" s="44"/>
      <c r="SSE20" s="44"/>
      <c r="SSF20" s="44"/>
      <c r="SSG20" s="44"/>
      <c r="SSH20" s="44"/>
      <c r="SSI20" s="44"/>
      <c r="SSJ20" s="44"/>
      <c r="SSK20" s="44"/>
      <c r="SSL20" s="44"/>
      <c r="SSM20" s="44"/>
      <c r="SSN20" s="44"/>
      <c r="SSO20" s="44"/>
      <c r="SSP20" s="44"/>
      <c r="SSQ20" s="44"/>
      <c r="SSR20" s="44"/>
      <c r="SSS20" s="44"/>
      <c r="SST20" s="44"/>
      <c r="SSU20" s="44"/>
      <c r="SSV20" s="44"/>
      <c r="SSW20" s="44"/>
      <c r="SSX20" s="44"/>
      <c r="SSY20" s="44"/>
      <c r="SSZ20" s="44"/>
      <c r="STA20" s="44"/>
      <c r="STB20" s="44"/>
      <c r="STC20" s="44"/>
      <c r="STD20" s="44"/>
      <c r="STE20" s="44"/>
      <c r="STF20" s="44"/>
      <c r="STG20" s="44"/>
      <c r="STH20" s="44"/>
      <c r="STI20" s="44"/>
      <c r="STJ20" s="44"/>
      <c r="STK20" s="44"/>
      <c r="STL20" s="44"/>
      <c r="STM20" s="44"/>
      <c r="STN20" s="44"/>
      <c r="STO20" s="44"/>
      <c r="STP20" s="44"/>
      <c r="STQ20" s="44"/>
      <c r="STR20" s="44"/>
      <c r="STS20" s="44"/>
      <c r="STT20" s="44"/>
      <c r="STU20" s="44"/>
      <c r="STV20" s="44"/>
      <c r="STW20" s="44"/>
      <c r="STX20" s="44"/>
      <c r="STY20" s="44"/>
      <c r="STZ20" s="44"/>
      <c r="SUA20" s="44"/>
      <c r="SUB20" s="44"/>
      <c r="SUC20" s="44"/>
      <c r="SUD20" s="44"/>
      <c r="SUE20" s="44"/>
      <c r="SUF20" s="44"/>
      <c r="SUG20" s="44"/>
      <c r="SUH20" s="44"/>
      <c r="SUI20" s="44"/>
      <c r="SUJ20" s="44"/>
      <c r="SUK20" s="44"/>
      <c r="SUL20" s="44"/>
      <c r="SUM20" s="44"/>
      <c r="SUN20" s="44"/>
      <c r="SUO20" s="44"/>
      <c r="SUP20" s="44"/>
      <c r="SUQ20" s="44"/>
      <c r="SUR20" s="44"/>
      <c r="SUS20" s="44"/>
      <c r="SUT20" s="44"/>
      <c r="SUU20" s="44"/>
      <c r="SUV20" s="44"/>
      <c r="SUW20" s="44"/>
      <c r="SUX20" s="44"/>
      <c r="SUY20" s="44"/>
      <c r="SUZ20" s="44"/>
      <c r="SVA20" s="44"/>
      <c r="SVB20" s="44"/>
      <c r="SVC20" s="44"/>
      <c r="SVD20" s="44"/>
      <c r="SVE20" s="44"/>
      <c r="SVF20" s="44"/>
      <c r="SVG20" s="44"/>
      <c r="SVH20" s="44"/>
      <c r="SVI20" s="44"/>
      <c r="SVJ20" s="44"/>
      <c r="SVK20" s="44"/>
      <c r="SVL20" s="44"/>
      <c r="SVM20" s="44"/>
      <c r="SVN20" s="44"/>
      <c r="SVO20" s="44"/>
      <c r="SVP20" s="44"/>
      <c r="SVQ20" s="44"/>
      <c r="SVR20" s="44"/>
      <c r="SVS20" s="44"/>
      <c r="SVT20" s="44"/>
      <c r="SVU20" s="44"/>
      <c r="SVV20" s="44"/>
      <c r="SVW20" s="44"/>
      <c r="SVX20" s="44"/>
      <c r="SVY20" s="44"/>
      <c r="SVZ20" s="44"/>
      <c r="SWA20" s="44"/>
      <c r="SWB20" s="44"/>
      <c r="SWC20" s="44"/>
      <c r="SWD20" s="44"/>
      <c r="SWE20" s="44"/>
      <c r="SWF20" s="44"/>
      <c r="SWG20" s="44"/>
      <c r="SWH20" s="44"/>
      <c r="SWI20" s="44"/>
      <c r="SWJ20" s="44"/>
      <c r="SWK20" s="44"/>
      <c r="SWL20" s="44"/>
      <c r="SWM20" s="44"/>
      <c r="SWN20" s="44"/>
      <c r="SWO20" s="44"/>
      <c r="SWP20" s="44"/>
      <c r="SWQ20" s="44"/>
      <c r="SWR20" s="44"/>
      <c r="SWS20" s="44"/>
      <c r="SWT20" s="44"/>
      <c r="SWU20" s="44"/>
      <c r="SWV20" s="44"/>
      <c r="SWW20" s="44"/>
      <c r="SWX20" s="44"/>
      <c r="SWY20" s="44"/>
      <c r="SWZ20" s="44"/>
      <c r="SXA20" s="44"/>
      <c r="SXB20" s="44"/>
      <c r="SXC20" s="44"/>
      <c r="SXD20" s="44"/>
      <c r="SXE20" s="44"/>
      <c r="SXF20" s="44"/>
      <c r="SXG20" s="44"/>
      <c r="SXH20" s="44"/>
      <c r="SXI20" s="44"/>
      <c r="SXJ20" s="44"/>
      <c r="SXK20" s="44"/>
      <c r="SXL20" s="44"/>
      <c r="SXM20" s="44"/>
      <c r="SXN20" s="44"/>
      <c r="SXO20" s="44"/>
      <c r="SXP20" s="44"/>
      <c r="SXQ20" s="44"/>
      <c r="SXR20" s="44"/>
      <c r="SXS20" s="44"/>
      <c r="SXT20" s="44"/>
      <c r="SXU20" s="44"/>
      <c r="SXV20" s="44"/>
      <c r="SXW20" s="44"/>
      <c r="SXX20" s="44"/>
      <c r="SXY20" s="44"/>
      <c r="SXZ20" s="44"/>
      <c r="SYA20" s="44"/>
      <c r="SYB20" s="44"/>
      <c r="SYC20" s="44"/>
      <c r="SYD20" s="44"/>
      <c r="SYE20" s="44"/>
      <c r="SYF20" s="44"/>
      <c r="SYG20" s="44"/>
      <c r="SYH20" s="44"/>
      <c r="SYI20" s="44"/>
      <c r="SYJ20" s="44"/>
      <c r="SYK20" s="44"/>
      <c r="SYL20" s="44"/>
      <c r="SYM20" s="44"/>
      <c r="SYN20" s="44"/>
      <c r="SYO20" s="44"/>
      <c r="SYP20" s="44"/>
      <c r="SYQ20" s="44"/>
      <c r="SYR20" s="44"/>
      <c r="SYS20" s="44"/>
      <c r="SYT20" s="44"/>
      <c r="SYU20" s="44"/>
      <c r="SYV20" s="44"/>
      <c r="SYW20" s="44"/>
      <c r="SYX20" s="44"/>
      <c r="SYY20" s="44"/>
      <c r="SYZ20" s="44"/>
      <c r="SZA20" s="44"/>
      <c r="SZB20" s="44"/>
      <c r="SZC20" s="44"/>
      <c r="SZD20" s="44"/>
      <c r="SZE20" s="44"/>
      <c r="SZF20" s="44"/>
      <c r="SZG20" s="44"/>
      <c r="SZH20" s="44"/>
      <c r="SZI20" s="44"/>
      <c r="SZJ20" s="44"/>
      <c r="SZK20" s="44"/>
      <c r="SZL20" s="44"/>
      <c r="SZM20" s="44"/>
      <c r="SZN20" s="44"/>
      <c r="SZO20" s="44"/>
      <c r="SZP20" s="44"/>
      <c r="SZQ20" s="44"/>
      <c r="SZR20" s="44"/>
      <c r="SZS20" s="44"/>
      <c r="SZT20" s="44"/>
      <c r="SZU20" s="44"/>
      <c r="SZV20" s="44"/>
      <c r="SZW20" s="44"/>
      <c r="SZX20" s="44"/>
      <c r="SZY20" s="44"/>
      <c r="SZZ20" s="44"/>
      <c r="TAA20" s="44"/>
      <c r="TAB20" s="44"/>
      <c r="TAC20" s="44"/>
      <c r="TAD20" s="44"/>
      <c r="TAE20" s="44"/>
      <c r="TAF20" s="44"/>
      <c r="TAG20" s="44"/>
      <c r="TAH20" s="44"/>
      <c r="TAI20" s="44"/>
      <c r="TAJ20" s="44"/>
      <c r="TAK20" s="44"/>
      <c r="TAL20" s="44"/>
      <c r="TAM20" s="44"/>
      <c r="TAN20" s="44"/>
      <c r="TAO20" s="44"/>
      <c r="TAP20" s="44"/>
      <c r="TAQ20" s="44"/>
      <c r="TAR20" s="44"/>
      <c r="TAS20" s="44"/>
      <c r="TAT20" s="44"/>
      <c r="TAU20" s="44"/>
      <c r="TAV20" s="44"/>
      <c r="TAW20" s="44"/>
      <c r="TAX20" s="44"/>
      <c r="TAY20" s="44"/>
      <c r="TAZ20" s="44"/>
      <c r="TBA20" s="44"/>
      <c r="TBB20" s="44"/>
      <c r="TBC20" s="44"/>
      <c r="TBD20" s="44"/>
      <c r="TBE20" s="44"/>
      <c r="TBF20" s="44"/>
      <c r="TBG20" s="44"/>
      <c r="TBH20" s="44"/>
      <c r="TBI20" s="44"/>
      <c r="TBJ20" s="44"/>
      <c r="TBK20" s="44"/>
      <c r="TBL20" s="44"/>
      <c r="TBM20" s="44"/>
      <c r="TBN20" s="44"/>
      <c r="TBO20" s="44"/>
      <c r="TBP20" s="44"/>
      <c r="TBQ20" s="44"/>
      <c r="TBR20" s="44"/>
      <c r="TBS20" s="44"/>
      <c r="TBT20" s="44"/>
      <c r="TBU20" s="44"/>
      <c r="TBV20" s="44"/>
      <c r="TBW20" s="44"/>
      <c r="TBX20" s="44"/>
      <c r="TBY20" s="44"/>
      <c r="TBZ20" s="44"/>
      <c r="TCA20" s="44"/>
      <c r="TCB20" s="44"/>
      <c r="TCC20" s="44"/>
      <c r="TCD20" s="44"/>
      <c r="TCE20" s="44"/>
      <c r="TCF20" s="44"/>
      <c r="TCG20" s="44"/>
      <c r="TCH20" s="44"/>
      <c r="TCI20" s="44"/>
      <c r="TCJ20" s="44"/>
      <c r="TCK20" s="44"/>
      <c r="TCL20" s="44"/>
      <c r="TCM20" s="44"/>
      <c r="TCN20" s="44"/>
      <c r="TCO20" s="44"/>
      <c r="TCP20" s="44"/>
      <c r="TCQ20" s="44"/>
      <c r="TCR20" s="44"/>
      <c r="TCS20" s="44"/>
      <c r="TCT20" s="44"/>
      <c r="TCU20" s="44"/>
      <c r="TCV20" s="44"/>
      <c r="TCW20" s="44"/>
      <c r="TCX20" s="44"/>
      <c r="TCY20" s="44"/>
      <c r="TCZ20" s="44"/>
      <c r="TDA20" s="44"/>
      <c r="TDB20" s="44"/>
      <c r="TDC20" s="44"/>
      <c r="TDD20" s="44"/>
      <c r="TDE20" s="44"/>
      <c r="TDF20" s="44"/>
      <c r="TDG20" s="44"/>
      <c r="TDH20" s="44"/>
      <c r="TDI20" s="44"/>
      <c r="TDJ20" s="44"/>
      <c r="TDK20" s="44"/>
      <c r="TDL20" s="44"/>
      <c r="TDM20" s="44"/>
      <c r="TDN20" s="44"/>
      <c r="TDO20" s="44"/>
      <c r="TDP20" s="44"/>
      <c r="TDQ20" s="44"/>
      <c r="TDR20" s="44"/>
      <c r="TDS20" s="44"/>
      <c r="TDT20" s="44"/>
      <c r="TDU20" s="44"/>
      <c r="TDV20" s="44"/>
      <c r="TDW20" s="44"/>
      <c r="TDX20" s="44"/>
      <c r="TDY20" s="44"/>
      <c r="TDZ20" s="44"/>
      <c r="TEA20" s="44"/>
      <c r="TEB20" s="44"/>
      <c r="TEC20" s="44"/>
      <c r="TED20" s="44"/>
      <c r="TEE20" s="44"/>
      <c r="TEF20" s="44"/>
      <c r="TEG20" s="44"/>
      <c r="TEH20" s="44"/>
      <c r="TEI20" s="44"/>
      <c r="TEJ20" s="44"/>
      <c r="TEK20" s="44"/>
      <c r="TEL20" s="44"/>
      <c r="TEM20" s="44"/>
      <c r="TEN20" s="44"/>
      <c r="TEO20" s="44"/>
      <c r="TEP20" s="44"/>
      <c r="TEQ20" s="44"/>
      <c r="TER20" s="44"/>
      <c r="TES20" s="44"/>
      <c r="TET20" s="44"/>
      <c r="TEU20" s="44"/>
      <c r="TEV20" s="44"/>
      <c r="TEW20" s="44"/>
      <c r="TEX20" s="44"/>
      <c r="TEY20" s="44"/>
      <c r="TEZ20" s="44"/>
      <c r="TFA20" s="44"/>
      <c r="TFB20" s="44"/>
      <c r="TFC20" s="44"/>
      <c r="TFD20" s="44"/>
      <c r="TFE20" s="44"/>
      <c r="TFF20" s="44"/>
      <c r="TFG20" s="44"/>
      <c r="TFH20" s="44"/>
      <c r="TFI20" s="44"/>
    </row>
    <row r="21" spans="1:13685" ht="80" customHeight="1" x14ac:dyDescent="0.35">
      <c r="A21" s="52" t="s">
        <v>105</v>
      </c>
      <c r="B21" s="37" t="s">
        <v>67</v>
      </c>
      <c r="C21" s="37" t="s">
        <v>68</v>
      </c>
      <c r="D21" s="37" t="s">
        <v>197</v>
      </c>
      <c r="E21" s="37" t="s">
        <v>69</v>
      </c>
      <c r="F21" s="37" t="s">
        <v>280</v>
      </c>
      <c r="G21" s="67" t="s">
        <v>126</v>
      </c>
      <c r="H21" s="55" t="s">
        <v>122</v>
      </c>
      <c r="I21" s="49" t="s">
        <v>123</v>
      </c>
      <c r="J21" s="55" t="s">
        <v>127</v>
      </c>
      <c r="K21" s="53"/>
      <c r="L21" s="70"/>
      <c r="M21" s="70"/>
      <c r="N21" s="70"/>
      <c r="O21" s="70"/>
      <c r="P21" s="70"/>
      <c r="Q21" s="70"/>
    </row>
    <row r="22" spans="1:13685" ht="75" customHeight="1" x14ac:dyDescent="0.35">
      <c r="A22" s="52" t="s">
        <v>275</v>
      </c>
      <c r="B22" s="37"/>
      <c r="C22" s="37" t="s">
        <v>278</v>
      </c>
      <c r="D22" s="37" t="s">
        <v>282</v>
      </c>
      <c r="E22" s="37" t="s">
        <v>279</v>
      </c>
      <c r="F22" s="37" t="s">
        <v>283</v>
      </c>
      <c r="G22" s="67" t="s">
        <v>126</v>
      </c>
      <c r="H22" s="55" t="s">
        <v>122</v>
      </c>
      <c r="I22" s="49" t="s">
        <v>123</v>
      </c>
      <c r="J22" s="55" t="s">
        <v>127</v>
      </c>
      <c r="K22" s="100"/>
      <c r="L22" s="103"/>
      <c r="M22" s="103"/>
      <c r="N22" s="103"/>
      <c r="O22" s="103"/>
      <c r="P22" s="103"/>
      <c r="Q22" s="103"/>
    </row>
    <row r="23" spans="1:13685" s="51" customFormat="1" ht="62.5" x14ac:dyDescent="0.35">
      <c r="A23" s="52" t="s">
        <v>254</v>
      </c>
      <c r="B23" s="37" t="s">
        <v>249</v>
      </c>
      <c r="C23" s="37" t="s">
        <v>277</v>
      </c>
      <c r="D23" s="37"/>
      <c r="E23" s="37" t="s">
        <v>274</v>
      </c>
      <c r="F23" s="37" t="s">
        <v>284</v>
      </c>
      <c r="G23" s="102" t="s">
        <v>126</v>
      </c>
      <c r="H23" s="55">
        <v>0</v>
      </c>
      <c r="I23" s="49" t="s">
        <v>123</v>
      </c>
      <c r="J23" s="55" t="s">
        <v>127</v>
      </c>
      <c r="K23" s="37"/>
      <c r="L23" s="103"/>
      <c r="M23" s="103"/>
      <c r="N23" s="103"/>
      <c r="O23" s="103"/>
      <c r="P23" s="103"/>
      <c r="Q23" s="103"/>
    </row>
    <row r="24" spans="1:13685" ht="13" x14ac:dyDescent="0.35">
      <c r="E24" s="44"/>
      <c r="G24" s="68"/>
      <c r="H24" s="68"/>
      <c r="I24" s="68"/>
      <c r="J24" s="68"/>
      <c r="M24" s="68"/>
      <c r="N24" s="68"/>
      <c r="O24" s="68"/>
      <c r="P24" s="68"/>
      <c r="R24" s="44"/>
    </row>
    <row r="25" spans="1:13685" ht="13" x14ac:dyDescent="0.35">
      <c r="E25" s="44"/>
      <c r="G25" s="68"/>
      <c r="H25" s="68"/>
      <c r="I25" s="68"/>
      <c r="J25" s="68"/>
      <c r="M25" s="68"/>
      <c r="N25" s="68"/>
      <c r="O25" s="68"/>
      <c r="P25" s="68"/>
      <c r="R25" s="44"/>
    </row>
    <row r="26" spans="1:13685" ht="13" x14ac:dyDescent="0.35">
      <c r="E26" s="44"/>
      <c r="G26" s="68"/>
      <c r="H26" s="68"/>
      <c r="I26" s="68"/>
      <c r="J26" s="68"/>
      <c r="M26" s="68"/>
      <c r="N26" s="68"/>
      <c r="O26" s="68"/>
      <c r="P26" s="68"/>
      <c r="R26" s="44"/>
    </row>
    <row r="27" spans="1:13685" ht="13" x14ac:dyDescent="0.35">
      <c r="E27" s="44"/>
      <c r="G27" s="68"/>
      <c r="H27" s="68"/>
      <c r="I27" s="68"/>
      <c r="J27" s="68"/>
      <c r="M27" s="68"/>
      <c r="N27" s="68"/>
      <c r="O27" s="68"/>
      <c r="P27" s="68"/>
      <c r="R27" s="44"/>
    </row>
    <row r="28" spans="1:13685" ht="13" x14ac:dyDescent="0.35">
      <c r="E28" s="44"/>
      <c r="G28" s="68"/>
      <c r="H28" s="68"/>
      <c r="I28" s="68"/>
      <c r="J28" s="68"/>
      <c r="M28" s="68"/>
      <c r="N28" s="68"/>
      <c r="O28" s="68"/>
      <c r="P28" s="68"/>
      <c r="R28" s="44"/>
    </row>
    <row r="29" spans="1:13685" ht="13" x14ac:dyDescent="0.35">
      <c r="E29" s="44"/>
      <c r="G29" s="68"/>
      <c r="H29" s="68"/>
      <c r="I29" s="68"/>
      <c r="J29" s="68"/>
      <c r="L29" s="44"/>
      <c r="M29" s="68"/>
      <c r="N29" s="68"/>
      <c r="O29" s="68"/>
      <c r="P29" s="68"/>
      <c r="Q29" s="44"/>
      <c r="R29" s="44"/>
    </row>
    <row r="30" spans="1:13685" ht="13" x14ac:dyDescent="0.35">
      <c r="G30" s="68"/>
      <c r="H30" s="68"/>
      <c r="I30" s="68"/>
      <c r="J30" s="68"/>
      <c r="M30" s="68"/>
      <c r="N30" s="68"/>
      <c r="O30" s="68"/>
      <c r="P30" s="68"/>
    </row>
  </sheetData>
  <sheetProtection password="CAC5" sheet="1" objects="1" scenarios="1" selectLockedCells="1" selectUnlockedCells="1"/>
  <mergeCells count="7">
    <mergeCell ref="G2:J2"/>
    <mergeCell ref="M2:P2"/>
    <mergeCell ref="A20:J20"/>
    <mergeCell ref="A15:J15"/>
    <mergeCell ref="A18:J18"/>
    <mergeCell ref="A4:Q4"/>
    <mergeCell ref="A10:J10"/>
  </mergeCells>
  <pageMargins left="0.23622047244094491" right="0.23622047244094491" top="0.74803149606299213" bottom="0.74803149606299213" header="0.31496062992125984" footer="0.31496062992125984"/>
  <pageSetup paperSize="8" scale="90" orientation="landscape"/>
  <headerFooter>
    <oddFooter>&amp;L© SCA Hygiene Products GmbH, 2012. Please do not use or reproduce without prior permission from SCA.</oddFooter>
  </headerFooter>
  <rowBreaks count="2" manualBreakCount="2">
    <brk id="9" max="16383" man="1"/>
    <brk id="14" max="16383" man="1"/>
  </rowBreaks>
  <colBreaks count="1" manualBreakCount="1">
    <brk id="6" min="1" max="19"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5:J21"/>
  <sheetViews>
    <sheetView topLeftCell="A4" zoomScale="70" zoomScaleNormal="70" zoomScalePageLayoutView="70" workbookViewId="0">
      <pane xSplit="2" ySplit="2" topLeftCell="C6" activePane="bottomRight" state="frozen"/>
      <selection activeCell="A4" sqref="A4"/>
      <selection pane="topRight" activeCell="C4" sqref="C4"/>
      <selection pane="bottomLeft" activeCell="A6" sqref="A6"/>
      <selection pane="bottomRight" activeCell="A4" sqref="A4"/>
    </sheetView>
  </sheetViews>
  <sheetFormatPr defaultColWidth="0" defaultRowHeight="12.5" x14ac:dyDescent="0.35"/>
  <cols>
    <col min="1" max="1" width="9.1796875" style="104" customWidth="1"/>
    <col min="2" max="2" width="29.1796875" style="115" customWidth="1"/>
    <col min="3" max="6" width="25.81640625" style="104" customWidth="1"/>
    <col min="7" max="7" width="24.453125" style="104" customWidth="1"/>
    <col min="8" max="10" width="23" style="104" customWidth="1"/>
    <col min="11" max="16384" width="9.1796875" style="104" hidden="1"/>
  </cols>
  <sheetData>
    <row r="5" spans="2:10" ht="52" x14ac:dyDescent="0.35">
      <c r="B5" s="114"/>
      <c r="C5" s="106" t="s">
        <v>208</v>
      </c>
      <c r="D5" s="106" t="s">
        <v>209</v>
      </c>
      <c r="E5" s="106" t="s">
        <v>235</v>
      </c>
      <c r="F5" s="106" t="s">
        <v>236</v>
      </c>
      <c r="G5" s="106" t="s">
        <v>211</v>
      </c>
      <c r="H5" s="106" t="s">
        <v>212</v>
      </c>
      <c r="I5" s="106" t="s">
        <v>223</v>
      </c>
      <c r="J5" s="106" t="s">
        <v>231</v>
      </c>
    </row>
    <row r="6" spans="2:10" ht="75" x14ac:dyDescent="0.35">
      <c r="B6" s="80" t="s">
        <v>111</v>
      </c>
      <c r="C6" s="107" t="s">
        <v>206</v>
      </c>
      <c r="D6" s="107" t="s">
        <v>207</v>
      </c>
      <c r="E6" s="107" t="s">
        <v>206</v>
      </c>
      <c r="F6" s="108" t="s">
        <v>238</v>
      </c>
      <c r="G6" s="109" t="s">
        <v>219</v>
      </c>
      <c r="H6" s="110" t="s">
        <v>213</v>
      </c>
      <c r="I6" s="109" t="s">
        <v>221</v>
      </c>
      <c r="J6" s="105"/>
    </row>
    <row r="7" spans="2:10" ht="75" x14ac:dyDescent="0.35">
      <c r="B7" s="80" t="s">
        <v>112</v>
      </c>
      <c r="C7" s="107" t="s">
        <v>206</v>
      </c>
      <c r="D7" s="107" t="s">
        <v>207</v>
      </c>
      <c r="E7" s="107" t="s">
        <v>206</v>
      </c>
      <c r="F7" s="108" t="s">
        <v>238</v>
      </c>
      <c r="G7" s="109" t="s">
        <v>219</v>
      </c>
      <c r="H7" s="110" t="s">
        <v>213</v>
      </c>
      <c r="I7" s="109" t="s">
        <v>221</v>
      </c>
      <c r="J7" s="105"/>
    </row>
    <row r="8" spans="2:10" ht="75" x14ac:dyDescent="0.35">
      <c r="B8" s="80" t="s">
        <v>309</v>
      </c>
      <c r="C8" s="107" t="s">
        <v>206</v>
      </c>
      <c r="D8" s="107" t="s">
        <v>207</v>
      </c>
      <c r="E8" s="107" t="s">
        <v>206</v>
      </c>
      <c r="F8" s="108" t="s">
        <v>238</v>
      </c>
      <c r="G8" s="109" t="s">
        <v>219</v>
      </c>
      <c r="H8" s="109" t="s">
        <v>214</v>
      </c>
      <c r="I8" s="109" t="s">
        <v>221</v>
      </c>
      <c r="J8" s="105"/>
    </row>
    <row r="9" spans="2:10" ht="75" x14ac:dyDescent="0.35">
      <c r="B9" s="80" t="s">
        <v>310</v>
      </c>
      <c r="C9" s="109" t="s">
        <v>210</v>
      </c>
      <c r="D9" s="107" t="s">
        <v>207</v>
      </c>
      <c r="E9" s="107" t="s">
        <v>206</v>
      </c>
      <c r="F9" s="108" t="s">
        <v>238</v>
      </c>
      <c r="G9" s="109" t="s">
        <v>218</v>
      </c>
      <c r="H9" s="109" t="s">
        <v>242</v>
      </c>
      <c r="I9" s="109" t="s">
        <v>221</v>
      </c>
      <c r="J9" s="105"/>
    </row>
    <row r="10" spans="2:10" ht="76.5" customHeight="1" x14ac:dyDescent="0.35">
      <c r="B10" s="80" t="s">
        <v>109</v>
      </c>
      <c r="C10" s="107" t="s">
        <v>207</v>
      </c>
      <c r="D10" s="107" t="s">
        <v>207</v>
      </c>
      <c r="E10" s="107" t="s">
        <v>206</v>
      </c>
      <c r="F10" s="109" t="s">
        <v>239</v>
      </c>
      <c r="G10" s="109" t="s">
        <v>224</v>
      </c>
      <c r="H10" s="109" t="s">
        <v>215</v>
      </c>
      <c r="I10" s="109" t="s">
        <v>222</v>
      </c>
      <c r="J10" s="105"/>
    </row>
    <row r="11" spans="2:10" ht="75" x14ac:dyDescent="0.35">
      <c r="B11" s="80" t="s">
        <v>110</v>
      </c>
      <c r="C11" s="107" t="s">
        <v>207</v>
      </c>
      <c r="D11" s="107" t="s">
        <v>207</v>
      </c>
      <c r="E11" s="107" t="s">
        <v>206</v>
      </c>
      <c r="F11" s="109" t="s">
        <v>239</v>
      </c>
      <c r="G11" s="109" t="s">
        <v>224</v>
      </c>
      <c r="H11" s="109" t="s">
        <v>215</v>
      </c>
      <c r="I11" s="109" t="s">
        <v>222</v>
      </c>
      <c r="J11" s="105"/>
    </row>
    <row r="12" spans="2:10" ht="75" x14ac:dyDescent="0.35">
      <c r="B12" s="80" t="s">
        <v>311</v>
      </c>
      <c r="C12" s="107" t="s">
        <v>207</v>
      </c>
      <c r="D12" s="107" t="s">
        <v>207</v>
      </c>
      <c r="E12" s="107" t="s">
        <v>206</v>
      </c>
      <c r="F12" s="109" t="s">
        <v>239</v>
      </c>
      <c r="G12" s="109" t="s">
        <v>224</v>
      </c>
      <c r="H12" s="109" t="s">
        <v>215</v>
      </c>
      <c r="I12" s="109" t="s">
        <v>222</v>
      </c>
      <c r="J12" s="105"/>
    </row>
    <row r="13" spans="2:10" ht="75" x14ac:dyDescent="0.35">
      <c r="B13" s="80" t="s">
        <v>23</v>
      </c>
      <c r="C13" s="107" t="s">
        <v>207</v>
      </c>
      <c r="D13" s="107" t="s">
        <v>207</v>
      </c>
      <c r="E13" s="107" t="s">
        <v>207</v>
      </c>
      <c r="F13" s="107" t="s">
        <v>207</v>
      </c>
      <c r="G13" s="109" t="s">
        <v>225</v>
      </c>
      <c r="H13" s="109" t="s">
        <v>216</v>
      </c>
      <c r="I13" s="109" t="s">
        <v>220</v>
      </c>
      <c r="J13" s="105"/>
    </row>
    <row r="14" spans="2:10" ht="62.5" x14ac:dyDescent="0.35">
      <c r="B14" s="80" t="s">
        <v>25</v>
      </c>
      <c r="C14" s="107" t="s">
        <v>206</v>
      </c>
      <c r="D14" s="107" t="s">
        <v>207</v>
      </c>
      <c r="E14" s="107" t="s">
        <v>207</v>
      </c>
      <c r="F14" s="107" t="s">
        <v>207</v>
      </c>
      <c r="G14" s="109" t="s">
        <v>227</v>
      </c>
      <c r="H14" s="109" t="s">
        <v>217</v>
      </c>
      <c r="I14" s="109" t="s">
        <v>226</v>
      </c>
      <c r="J14" s="105"/>
    </row>
    <row r="15" spans="2:10" ht="62.5" x14ac:dyDescent="0.35">
      <c r="B15" s="80" t="s">
        <v>107</v>
      </c>
      <c r="C15" s="107" t="s">
        <v>207</v>
      </c>
      <c r="D15" s="107" t="s">
        <v>207</v>
      </c>
      <c r="E15" s="107" t="s">
        <v>207</v>
      </c>
      <c r="F15" s="107" t="s">
        <v>207</v>
      </c>
      <c r="G15" s="109" t="s">
        <v>229</v>
      </c>
      <c r="H15" s="109" t="s">
        <v>228</v>
      </c>
      <c r="I15" s="109" t="s">
        <v>220</v>
      </c>
      <c r="J15" s="105"/>
    </row>
    <row r="16" spans="2:10" ht="62.5" x14ac:dyDescent="0.35">
      <c r="B16" s="80" t="s">
        <v>106</v>
      </c>
      <c r="C16" s="107" t="s">
        <v>207</v>
      </c>
      <c r="D16" s="107" t="s">
        <v>207</v>
      </c>
      <c r="E16" s="107" t="s">
        <v>206</v>
      </c>
      <c r="F16" s="109" t="s">
        <v>239</v>
      </c>
      <c r="G16" s="109" t="s">
        <v>229</v>
      </c>
      <c r="H16" s="109" t="s">
        <v>217</v>
      </c>
      <c r="I16" s="109" t="s">
        <v>230</v>
      </c>
      <c r="J16" s="105"/>
    </row>
    <row r="17" spans="2:10" ht="75" x14ac:dyDescent="0.35">
      <c r="B17" s="80" t="s">
        <v>104</v>
      </c>
      <c r="C17" s="107" t="s">
        <v>206</v>
      </c>
      <c r="D17" s="107" t="s">
        <v>206</v>
      </c>
      <c r="E17" s="109" t="s">
        <v>237</v>
      </c>
      <c r="F17" s="109" t="s">
        <v>240</v>
      </c>
      <c r="G17" s="109" t="s">
        <v>219</v>
      </c>
      <c r="H17" s="109" t="s">
        <v>243</v>
      </c>
      <c r="I17" s="109" t="s">
        <v>245</v>
      </c>
      <c r="J17" s="105"/>
    </row>
    <row r="18" spans="2:10" ht="75" x14ac:dyDescent="0.35">
      <c r="B18" s="80" t="s">
        <v>105</v>
      </c>
      <c r="C18" s="107" t="s">
        <v>206</v>
      </c>
      <c r="D18" s="107" t="s">
        <v>206</v>
      </c>
      <c r="E18" s="109" t="s">
        <v>237</v>
      </c>
      <c r="F18" s="109" t="s">
        <v>240</v>
      </c>
      <c r="G18" s="109" t="s">
        <v>219</v>
      </c>
      <c r="H18" s="109" t="s">
        <v>243</v>
      </c>
      <c r="I18" s="109" t="s">
        <v>245</v>
      </c>
      <c r="J18" s="105"/>
    </row>
    <row r="19" spans="2:10" ht="103" x14ac:dyDescent="0.35">
      <c r="B19" s="80" t="s">
        <v>275</v>
      </c>
      <c r="C19" s="107" t="s">
        <v>206</v>
      </c>
      <c r="D19" s="107" t="s">
        <v>207</v>
      </c>
      <c r="E19" s="109" t="s">
        <v>237</v>
      </c>
      <c r="F19" s="109" t="s">
        <v>240</v>
      </c>
      <c r="G19" s="109" t="s">
        <v>219</v>
      </c>
      <c r="H19" s="111" t="s">
        <v>272</v>
      </c>
      <c r="I19" s="109" t="s">
        <v>245</v>
      </c>
      <c r="J19" s="109" t="s">
        <v>241</v>
      </c>
    </row>
    <row r="20" spans="2:10" ht="78" x14ac:dyDescent="0.35">
      <c r="B20" s="80" t="s">
        <v>254</v>
      </c>
      <c r="C20" s="107" t="s">
        <v>206</v>
      </c>
      <c r="D20" s="107" t="s">
        <v>207</v>
      </c>
      <c r="E20" s="112" t="s">
        <v>264</v>
      </c>
      <c r="F20" s="112" t="s">
        <v>264</v>
      </c>
      <c r="G20" s="109" t="s">
        <v>219</v>
      </c>
      <c r="H20" s="109" t="s">
        <v>244</v>
      </c>
      <c r="I20" s="109" t="s">
        <v>245</v>
      </c>
      <c r="J20" s="113" t="s">
        <v>265</v>
      </c>
    </row>
    <row r="21" spans="2:10" x14ac:dyDescent="0.25">
      <c r="B21" s="13" t="s">
        <v>130</v>
      </c>
    </row>
  </sheetData>
  <sheetProtection password="CAC5" sheet="1" objects="1" scenarios="1" selectLockedCells="1" selectUnlockedCells="1"/>
  <pageMargins left="0.70866141732283472" right="0.70866141732283472" top="0.74803149606299213" bottom="0.74803149606299213" header="0.31496062992125984" footer="0.31496062992125984"/>
  <pageSetup paperSize="8" scale="78" fitToHeight="0" orientation="landscape"/>
  <headerFooter>
    <oddHeader>&amp;LCEPI: Evaluation of allocation methods July 2012</oddHeader>
    <oddFooter>&amp;LSCA/pc/au/er&amp;CPage &amp;P (&amp;N)&amp;RPrinted: &amp;D
&amp;T</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6"/>
    <pageSetUpPr fitToPage="1"/>
  </sheetPr>
  <dimension ref="A1:U307"/>
  <sheetViews>
    <sheetView zoomScale="60" zoomScaleNormal="60" zoomScalePageLayoutView="60" workbookViewId="0">
      <selection activeCell="E53" sqref="E53"/>
    </sheetView>
  </sheetViews>
  <sheetFormatPr defaultColWidth="9.1796875" defaultRowHeight="14.5" x14ac:dyDescent="0.35"/>
  <cols>
    <col min="1" max="1" width="9.1796875" style="76"/>
    <col min="2" max="2" width="33.36328125" style="76" customWidth="1"/>
    <col min="3" max="17" width="9.1796875" style="76"/>
    <col min="18" max="18" width="9.1796875" style="76" customWidth="1"/>
    <col min="19" max="16384" width="9.1796875" style="76"/>
  </cols>
  <sheetData>
    <row r="1" spans="1:1" x14ac:dyDescent="0.35">
      <c r="A1" s="13" t="s">
        <v>130</v>
      </c>
    </row>
    <row r="31" spans="2:2" x14ac:dyDescent="0.35">
      <c r="B31" s="29" t="s">
        <v>189</v>
      </c>
    </row>
    <row r="37" spans="1:21" ht="84" x14ac:dyDescent="0.35">
      <c r="B37" s="77"/>
      <c r="C37" s="78" t="s">
        <v>111</v>
      </c>
      <c r="D37" s="78" t="s">
        <v>112</v>
      </c>
      <c r="E37" s="78" t="s">
        <v>108</v>
      </c>
      <c r="F37" s="78" t="s">
        <v>22</v>
      </c>
      <c r="G37" s="78"/>
      <c r="H37" s="78" t="s">
        <v>109</v>
      </c>
      <c r="I37" s="78" t="s">
        <v>110</v>
      </c>
      <c r="J37" s="78" t="s">
        <v>24</v>
      </c>
      <c r="K37" s="78"/>
      <c r="L37" s="78" t="s">
        <v>23</v>
      </c>
      <c r="M37" s="78" t="s">
        <v>25</v>
      </c>
      <c r="N37" s="78"/>
      <c r="O37" s="78" t="s">
        <v>107</v>
      </c>
      <c r="P37" s="78" t="s">
        <v>106</v>
      </c>
      <c r="Q37" s="78"/>
      <c r="R37" s="78" t="s">
        <v>104</v>
      </c>
      <c r="S37" s="78" t="s">
        <v>105</v>
      </c>
      <c r="T37" s="78" t="s">
        <v>275</v>
      </c>
      <c r="U37" s="78" t="s">
        <v>254</v>
      </c>
    </row>
    <row r="38" spans="1:21" x14ac:dyDescent="0.35">
      <c r="B38" s="77" t="s">
        <v>28</v>
      </c>
      <c r="C38" s="79">
        <f>'Cut-off'!J9</f>
        <v>2600</v>
      </c>
      <c r="D38" s="79">
        <f>'Cut-off'!J9</f>
        <v>2600</v>
      </c>
      <c r="E38" s="79">
        <f>'Fibre loss'!J9</f>
        <v>2600</v>
      </c>
      <c r="F38" s="79">
        <f>'ISO open loop'!J9</f>
        <v>2600</v>
      </c>
      <c r="G38" s="79"/>
      <c r="H38" s="79">
        <f>'GHG &amp; PAS closed loop'!J9</f>
        <v>2600</v>
      </c>
      <c r="I38" s="79">
        <f>'GHG &amp; PAS closed loop'!J9</f>
        <v>2600</v>
      </c>
      <c r="J38" s="79">
        <f>'ISO closed loop'!J9</f>
        <v>2600</v>
      </c>
      <c r="K38" s="79"/>
      <c r="L38" s="79">
        <f>'BPX open loop'!J9</f>
        <v>2040</v>
      </c>
      <c r="M38" s="79">
        <f>'BPX closed loop'!J9</f>
        <v>2250</v>
      </c>
      <c r="N38" s="79"/>
      <c r="O38" s="79">
        <f>'ILCD attr &gt; 0'!J9</f>
        <v>2040</v>
      </c>
      <c r="P38" s="79">
        <f>'ILCD attr &lt; 0'!J9</f>
        <v>2390</v>
      </c>
      <c r="Q38" s="79"/>
      <c r="R38" s="79">
        <f>'ILCD conseq'!J9</f>
        <v>2600</v>
      </c>
      <c r="S38" s="79">
        <f>'PFCR for paper'!J9</f>
        <v>2600</v>
      </c>
      <c r="T38" s="79">
        <f>'PEF June 2012'!J9</f>
        <v>2600</v>
      </c>
      <c r="U38" s="79">
        <f>'PEF April 2013'!J9</f>
        <v>2600</v>
      </c>
    </row>
    <row r="39" spans="1:21" x14ac:dyDescent="0.35">
      <c r="B39" s="77" t="s">
        <v>29</v>
      </c>
      <c r="C39" s="79">
        <f>'Cut-off'!J10</f>
        <v>2450</v>
      </c>
      <c r="D39" s="79">
        <f>'Cut-off'!J10</f>
        <v>2450</v>
      </c>
      <c r="E39" s="79">
        <f>'Fibre loss'!J10</f>
        <v>2495</v>
      </c>
      <c r="F39" s="79">
        <f>'ISO open loop'!J10</f>
        <v>2600</v>
      </c>
      <c r="G39" s="79"/>
      <c r="H39" s="79">
        <f>'GHG &amp; PAS closed loop'!J10</f>
        <v>2600</v>
      </c>
      <c r="I39" s="79">
        <f>'GHG &amp; PAS closed loop'!J10</f>
        <v>2600</v>
      </c>
      <c r="J39" s="79">
        <f>'ISO closed loop'!J10</f>
        <v>2600</v>
      </c>
      <c r="K39" s="79"/>
      <c r="L39" s="79">
        <f>'BPX open loop'!J10</f>
        <v>2040</v>
      </c>
      <c r="M39" s="79">
        <f>'BPX closed loop'!J10</f>
        <v>2100</v>
      </c>
      <c r="N39" s="79"/>
      <c r="O39" s="79">
        <f>'ILCD attr &gt; 0'!J10</f>
        <v>2040</v>
      </c>
      <c r="P39" s="79">
        <f>'ILCD attr &lt; 0'!J10</f>
        <v>2390</v>
      </c>
      <c r="Q39" s="79"/>
      <c r="R39" s="79">
        <f>'ILCD conseq'!J10</f>
        <v>2450</v>
      </c>
      <c r="S39" s="79">
        <f>'PFCR for paper'!J10</f>
        <v>2450</v>
      </c>
      <c r="T39" s="79">
        <f>'PEF June 2012'!J10</f>
        <v>2450</v>
      </c>
      <c r="U39" s="79">
        <f>'PEF April 2013'!J10</f>
        <v>2400</v>
      </c>
    </row>
    <row r="40" spans="1:21" x14ac:dyDescent="0.35">
      <c r="B40" s="77" t="s">
        <v>30</v>
      </c>
      <c r="C40" s="79">
        <f>'Cut-off'!J11</f>
        <v>2300</v>
      </c>
      <c r="D40" s="79">
        <f>'Cut-off'!J11</f>
        <v>2300</v>
      </c>
      <c r="E40" s="79">
        <f>'Fibre loss'!J11</f>
        <v>2390</v>
      </c>
      <c r="F40" s="79">
        <f>'ISO open loop'!J11</f>
        <v>2600</v>
      </c>
      <c r="G40" s="79"/>
      <c r="H40" s="79">
        <f>'GHG &amp; PAS closed loop'!J11</f>
        <v>2600</v>
      </c>
      <c r="I40" s="79">
        <f>'GHG &amp; PAS closed loop'!J11</f>
        <v>2600</v>
      </c>
      <c r="J40" s="79">
        <f>'ISO closed loop'!J11</f>
        <v>2600</v>
      </c>
      <c r="K40" s="79"/>
      <c r="L40" s="79">
        <f>'BPX open loop'!J11</f>
        <v>2040</v>
      </c>
      <c r="M40" s="79">
        <f>'BPX closed loop'!J11</f>
        <v>1950</v>
      </c>
      <c r="N40" s="79"/>
      <c r="O40" s="79">
        <f>'ILCD attr &gt; 0'!J11</f>
        <v>2040</v>
      </c>
      <c r="P40" s="79">
        <f>'ILCD attr &lt; 0'!J11</f>
        <v>2390</v>
      </c>
      <c r="Q40" s="79"/>
      <c r="R40" s="79">
        <f>'ILCD conseq'!J11</f>
        <v>2300</v>
      </c>
      <c r="S40" s="79">
        <f>'PFCR for paper'!J11</f>
        <v>2300</v>
      </c>
      <c r="T40" s="79">
        <f>'PEF June 2012'!J11</f>
        <v>2300</v>
      </c>
      <c r="U40" s="79">
        <f>'PEF April 2013'!J11</f>
        <v>2200</v>
      </c>
    </row>
    <row r="41" spans="1:21" x14ac:dyDescent="0.35">
      <c r="B41" s="77" t="s">
        <v>31</v>
      </c>
      <c r="C41" s="79">
        <f>'Cut-off'!J12</f>
        <v>2350</v>
      </c>
      <c r="D41" s="79">
        <f>'Cut-off'!J12</f>
        <v>2350</v>
      </c>
      <c r="E41" s="79">
        <f>'Fibre loss'!J12</f>
        <v>2350</v>
      </c>
      <c r="F41" s="79">
        <f>'ISO open loop'!J12</f>
        <v>2200</v>
      </c>
      <c r="G41" s="79"/>
      <c r="H41" s="79">
        <f>'GHG &amp; PAS closed loop'!J12</f>
        <v>2200</v>
      </c>
      <c r="I41" s="79">
        <f>'GHG &amp; PAS closed loop'!J12</f>
        <v>2200</v>
      </c>
      <c r="J41" s="79">
        <f>'ISO closed loop'!J12</f>
        <v>2200</v>
      </c>
      <c r="K41" s="79"/>
      <c r="L41" s="79">
        <f>'BPX open loop'!J12</f>
        <v>2040</v>
      </c>
      <c r="M41" s="79">
        <f>'BPX closed loop'!J12</f>
        <v>2250</v>
      </c>
      <c r="N41" s="79"/>
      <c r="O41" s="79">
        <f>'ILCD attr &gt; 0'!J12</f>
        <v>2040</v>
      </c>
      <c r="P41" s="79">
        <f>'ILCD attr &lt; 0'!J12</f>
        <v>2140</v>
      </c>
      <c r="Q41" s="79"/>
      <c r="R41" s="79">
        <f>'ILCD conseq'!J12</f>
        <v>2350</v>
      </c>
      <c r="S41" s="79">
        <f>'PFCR for paper'!J12</f>
        <v>2350</v>
      </c>
      <c r="T41" s="79">
        <f>'PEF June 2012'!J12</f>
        <v>2350</v>
      </c>
      <c r="U41" s="79">
        <f>'PEF April 2013'!J12</f>
        <v>2475</v>
      </c>
    </row>
    <row r="42" spans="1:21" x14ac:dyDescent="0.35">
      <c r="B42" s="77" t="s">
        <v>32</v>
      </c>
      <c r="C42" s="79">
        <f>'Cut-off'!J13</f>
        <v>2200</v>
      </c>
      <c r="D42" s="79">
        <f>'Cut-off'!J13</f>
        <v>2200</v>
      </c>
      <c r="E42" s="79">
        <f>'Fibre loss'!J13</f>
        <v>2245</v>
      </c>
      <c r="F42" s="79">
        <f>'ISO open loop'!J13</f>
        <v>2200</v>
      </c>
      <c r="G42" s="79"/>
      <c r="H42" s="79">
        <f>'GHG &amp; PAS closed loop'!J13</f>
        <v>2200</v>
      </c>
      <c r="I42" s="79">
        <f>'GHG &amp; PAS closed loop'!J13</f>
        <v>2200</v>
      </c>
      <c r="J42" s="79">
        <f>'ISO closed loop'!J13</f>
        <v>2200</v>
      </c>
      <c r="K42" s="79"/>
      <c r="L42" s="79">
        <f>'BPX open loop'!J13</f>
        <v>2040</v>
      </c>
      <c r="M42" s="79">
        <f>'BPX closed loop'!J13</f>
        <v>2100</v>
      </c>
      <c r="N42" s="79"/>
      <c r="O42" s="79">
        <f>'ILCD attr &gt; 0'!J13</f>
        <v>2040</v>
      </c>
      <c r="P42" s="79">
        <f>'ILCD attr &lt; 0'!J13</f>
        <v>2140</v>
      </c>
      <c r="Q42" s="79"/>
      <c r="R42" s="79">
        <f>'ILCD conseq'!J13</f>
        <v>2200</v>
      </c>
      <c r="S42" s="79">
        <f>'PFCR for paper'!J13</f>
        <v>2200</v>
      </c>
      <c r="T42" s="79">
        <f>'PEF June 2012'!J13</f>
        <v>2200</v>
      </c>
      <c r="U42" s="79">
        <f>'PEF April 2013'!J13</f>
        <v>2275</v>
      </c>
    </row>
    <row r="43" spans="1:21" x14ac:dyDescent="0.35">
      <c r="B43" s="77" t="s">
        <v>33</v>
      </c>
      <c r="C43" s="79">
        <f>'Cut-off'!J14</f>
        <v>2050</v>
      </c>
      <c r="D43" s="79">
        <f>'Cut-off'!J14</f>
        <v>2050</v>
      </c>
      <c r="E43" s="79">
        <f>'Fibre loss'!J14</f>
        <v>2140</v>
      </c>
      <c r="F43" s="79">
        <f>'ISO open loop'!J14</f>
        <v>2200</v>
      </c>
      <c r="G43" s="79"/>
      <c r="H43" s="79">
        <f>'GHG &amp; PAS closed loop'!J14</f>
        <v>2200</v>
      </c>
      <c r="I43" s="79">
        <f>'GHG &amp; PAS closed loop'!J14</f>
        <v>2200</v>
      </c>
      <c r="J43" s="79">
        <f>'ISO closed loop'!J14</f>
        <v>2200</v>
      </c>
      <c r="K43" s="79"/>
      <c r="L43" s="79">
        <f>'BPX open loop'!J14</f>
        <v>2040</v>
      </c>
      <c r="M43" s="79">
        <f>'BPX closed loop'!J14</f>
        <v>1950</v>
      </c>
      <c r="N43" s="79"/>
      <c r="O43" s="79">
        <f>'ILCD attr &gt; 0'!J14</f>
        <v>2040</v>
      </c>
      <c r="P43" s="79">
        <f>'ILCD attr &lt; 0'!J14</f>
        <v>2140</v>
      </c>
      <c r="Q43" s="79"/>
      <c r="R43" s="79">
        <f>'ILCD conseq'!J14</f>
        <v>2050</v>
      </c>
      <c r="S43" s="79">
        <f>'PFCR for paper'!J14</f>
        <v>2050</v>
      </c>
      <c r="T43" s="79">
        <f>'PEF June 2012'!J14</f>
        <v>2050</v>
      </c>
      <c r="U43" s="79">
        <f>'PEF April 2013'!J14</f>
        <v>2075</v>
      </c>
    </row>
    <row r="44" spans="1:21" x14ac:dyDescent="0.35">
      <c r="B44" s="77" t="s">
        <v>34</v>
      </c>
      <c r="C44" s="79">
        <f>'Cut-off'!J15</f>
        <v>2100</v>
      </c>
      <c r="D44" s="79">
        <f>'Cut-off'!J15</f>
        <v>2100</v>
      </c>
      <c r="E44" s="79">
        <f>'Fibre loss'!J15</f>
        <v>2100</v>
      </c>
      <c r="F44" s="79">
        <f>'ISO open loop'!J15</f>
        <v>1800</v>
      </c>
      <c r="G44" s="79"/>
      <c r="H44" s="79">
        <f>'GHG &amp; PAS closed loop'!J15</f>
        <v>1800</v>
      </c>
      <c r="I44" s="79">
        <f>'GHG &amp; PAS closed loop'!J15</f>
        <v>1800</v>
      </c>
      <c r="J44" s="79">
        <f>'ISO closed loop'!J15</f>
        <v>1800</v>
      </c>
      <c r="K44" s="79"/>
      <c r="L44" s="79">
        <f>'BPX open loop'!J15</f>
        <v>2040</v>
      </c>
      <c r="M44" s="79">
        <f>'BPX closed loop'!J15</f>
        <v>2250</v>
      </c>
      <c r="N44" s="79"/>
      <c r="O44" s="79">
        <f>'ILCD attr &gt; 0'!J15</f>
        <v>2040</v>
      </c>
      <c r="P44" s="79">
        <f>'ILCD attr &lt; 0'!J15</f>
        <v>1890</v>
      </c>
      <c r="Q44" s="79"/>
      <c r="R44" s="79">
        <f>'ILCD conseq'!J15</f>
        <v>2100</v>
      </c>
      <c r="S44" s="79">
        <f>'PFCR for paper'!J15</f>
        <v>2100</v>
      </c>
      <c r="T44" s="79">
        <f>'PEF June 2012'!J15</f>
        <v>2100</v>
      </c>
      <c r="U44" s="79">
        <f>'PEF April 2013'!J15</f>
        <v>2350</v>
      </c>
    </row>
    <row r="45" spans="1:21" x14ac:dyDescent="0.35">
      <c r="B45" s="77" t="s">
        <v>35</v>
      </c>
      <c r="C45" s="79">
        <f>'Cut-off'!J16</f>
        <v>1950</v>
      </c>
      <c r="D45" s="79">
        <f>'Cut-off'!J16</f>
        <v>1950</v>
      </c>
      <c r="E45" s="79">
        <f>'Fibre loss'!J16</f>
        <v>1995</v>
      </c>
      <c r="F45" s="79">
        <f>'ISO open loop'!J16</f>
        <v>1800</v>
      </c>
      <c r="G45" s="79"/>
      <c r="H45" s="79">
        <f>'GHG &amp; PAS closed loop'!J16</f>
        <v>1800</v>
      </c>
      <c r="I45" s="79">
        <f>'GHG &amp; PAS closed loop'!J16</f>
        <v>1800</v>
      </c>
      <c r="J45" s="79">
        <f>'ISO closed loop'!J16</f>
        <v>1800</v>
      </c>
      <c r="K45" s="79"/>
      <c r="L45" s="79">
        <f>'BPX open loop'!J16</f>
        <v>2040</v>
      </c>
      <c r="M45" s="79">
        <f>'BPX closed loop'!J16</f>
        <v>2100</v>
      </c>
      <c r="N45" s="79"/>
      <c r="O45" s="79">
        <f>'ILCD attr &gt; 0'!J16</f>
        <v>2040</v>
      </c>
      <c r="P45" s="79">
        <f>'ILCD attr &lt; 0'!J16</f>
        <v>1890</v>
      </c>
      <c r="Q45" s="79"/>
      <c r="R45" s="79">
        <f>'ILCD conseq'!J16</f>
        <v>1950</v>
      </c>
      <c r="S45" s="79">
        <f>'PFCR for paper'!J16</f>
        <v>1950</v>
      </c>
      <c r="T45" s="79">
        <f>'PEF June 2012'!J16</f>
        <v>1950</v>
      </c>
      <c r="U45" s="79">
        <f>'PEF April 2013'!J16</f>
        <v>2150</v>
      </c>
    </row>
    <row r="46" spans="1:21" x14ac:dyDescent="0.35">
      <c r="B46" s="77" t="s">
        <v>36</v>
      </c>
      <c r="C46" s="79">
        <f>'Cut-off'!J17</f>
        <v>1800</v>
      </c>
      <c r="D46" s="79">
        <f>'Cut-off'!J17</f>
        <v>1800</v>
      </c>
      <c r="E46" s="79">
        <f>'Fibre loss'!J17</f>
        <v>1890</v>
      </c>
      <c r="F46" s="79">
        <f>'ISO open loop'!J17</f>
        <v>1800</v>
      </c>
      <c r="G46" s="79"/>
      <c r="H46" s="79">
        <f>'GHG &amp; PAS closed loop'!J17</f>
        <v>1800</v>
      </c>
      <c r="I46" s="79">
        <f>'GHG &amp; PAS closed loop'!J17</f>
        <v>1800</v>
      </c>
      <c r="J46" s="79">
        <f>'ISO closed loop'!J17</f>
        <v>1800</v>
      </c>
      <c r="K46" s="79"/>
      <c r="L46" s="79">
        <f>'BPX open loop'!J17</f>
        <v>2040</v>
      </c>
      <c r="M46" s="79">
        <f>'BPX closed loop'!J17</f>
        <v>1950</v>
      </c>
      <c r="N46" s="79"/>
      <c r="O46" s="79">
        <f>'ILCD attr &gt; 0'!J17</f>
        <v>2040</v>
      </c>
      <c r="P46" s="79">
        <f>'ILCD attr &lt; 0'!J17</f>
        <v>1890</v>
      </c>
      <c r="Q46" s="79"/>
      <c r="R46" s="79">
        <f>'ILCD conseq'!J17</f>
        <v>1800</v>
      </c>
      <c r="S46" s="79">
        <f>'PFCR for paper'!J17</f>
        <v>1800</v>
      </c>
      <c r="T46" s="79">
        <f>'PEF June 2012'!J17</f>
        <v>1800</v>
      </c>
      <c r="U46" s="79">
        <f>'PEF April 2013'!J17</f>
        <v>1950</v>
      </c>
    </row>
    <row r="47" spans="1:21" x14ac:dyDescent="0.35">
      <c r="C47" s="116"/>
      <c r="D47" s="116"/>
      <c r="E47" s="116"/>
      <c r="F47" s="116"/>
      <c r="G47" s="116"/>
      <c r="H47" s="116"/>
      <c r="I47" s="116"/>
      <c r="J47" s="116"/>
      <c r="K47" s="116"/>
      <c r="L47" s="116"/>
      <c r="M47" s="116"/>
      <c r="N47" s="116"/>
      <c r="O47" s="116"/>
      <c r="P47" s="116"/>
      <c r="Q47" s="116"/>
      <c r="R47" s="116"/>
      <c r="S47" s="116"/>
      <c r="T47" s="116"/>
      <c r="U47" s="116"/>
    </row>
    <row r="48" spans="1:21" x14ac:dyDescent="0.35">
      <c r="A48" s="13"/>
    </row>
    <row r="58" spans="2:8" x14ac:dyDescent="0.35">
      <c r="B58" s="117"/>
      <c r="C58" s="117"/>
      <c r="D58" s="117"/>
      <c r="E58" s="117"/>
      <c r="F58" s="117"/>
      <c r="G58" s="117"/>
      <c r="H58" s="117"/>
    </row>
    <row r="59" spans="2:8" x14ac:dyDescent="0.35">
      <c r="B59" s="117"/>
      <c r="C59" s="117"/>
      <c r="D59" s="117"/>
      <c r="E59" s="117"/>
      <c r="F59" s="117"/>
      <c r="G59" s="117"/>
      <c r="H59" s="117"/>
    </row>
    <row r="60" spans="2:8" x14ac:dyDescent="0.35">
      <c r="B60" s="120" t="s">
        <v>288</v>
      </c>
      <c r="C60" s="117"/>
      <c r="D60" s="117"/>
      <c r="E60" s="117"/>
      <c r="F60" s="117"/>
      <c r="G60" s="117"/>
      <c r="H60" s="117"/>
    </row>
    <row r="61" spans="2:8" x14ac:dyDescent="0.35">
      <c r="B61" s="121" t="str">
        <f>"r1 ="&amp;Data!D22&amp;" %"</f>
        <v>r1 =0 %</v>
      </c>
      <c r="C61" s="117"/>
      <c r="D61" s="117"/>
      <c r="E61" s="117"/>
      <c r="F61" s="117"/>
      <c r="G61" s="117"/>
      <c r="H61" s="117"/>
    </row>
    <row r="62" spans="2:8" x14ac:dyDescent="0.35">
      <c r="B62" s="121" t="str">
        <f>"r2 ="&amp;Data!D25&amp;" %"</f>
        <v>r2 =0 %</v>
      </c>
      <c r="C62" s="117"/>
      <c r="D62" s="117"/>
      <c r="E62" s="117"/>
      <c r="F62" s="117"/>
      <c r="G62" s="117"/>
      <c r="H62" s="117"/>
    </row>
    <row r="63" spans="2:8" x14ac:dyDescent="0.35">
      <c r="B63" s="117"/>
      <c r="C63" s="117"/>
      <c r="D63" s="117"/>
      <c r="E63" s="117"/>
      <c r="F63" s="117"/>
      <c r="G63" s="117"/>
      <c r="H63" s="117"/>
    </row>
    <row r="64" spans="2:8" x14ac:dyDescent="0.35">
      <c r="B64" s="118" t="s">
        <v>39</v>
      </c>
      <c r="C64" s="119" t="s">
        <v>298</v>
      </c>
      <c r="D64" s="119" t="s">
        <v>299</v>
      </c>
      <c r="E64" s="119" t="s">
        <v>300</v>
      </c>
      <c r="F64" s="119" t="s">
        <v>301</v>
      </c>
      <c r="G64" s="119" t="s">
        <v>302</v>
      </c>
      <c r="H64" s="119" t="s">
        <v>9</v>
      </c>
    </row>
    <row r="65" spans="2:8" x14ac:dyDescent="0.35">
      <c r="B65" s="77" t="s">
        <v>289</v>
      </c>
      <c r="C65" s="77">
        <f>'Cut-off'!E$9</f>
        <v>600</v>
      </c>
      <c r="D65" s="77">
        <f>'Cut-off'!F$9</f>
        <v>0</v>
      </c>
      <c r="E65" s="77">
        <f>'Cut-off'!G$9</f>
        <v>1500</v>
      </c>
      <c r="F65" s="77">
        <f>'Cut-off'!H$9</f>
        <v>500</v>
      </c>
      <c r="G65" s="77">
        <f>'Cut-off'!I$9</f>
        <v>0</v>
      </c>
      <c r="H65" s="77">
        <f>'Cut-off'!J$9</f>
        <v>2600</v>
      </c>
    </row>
    <row r="66" spans="2:8" x14ac:dyDescent="0.35">
      <c r="B66" s="77" t="s">
        <v>290</v>
      </c>
      <c r="C66" s="77">
        <f>'Fibre loss'!E$9</f>
        <v>600</v>
      </c>
      <c r="D66" s="77">
        <f>'Fibre loss'!F$9</f>
        <v>0</v>
      </c>
      <c r="E66" s="77">
        <f>'Fibre loss'!G$9</f>
        <v>1500</v>
      </c>
      <c r="F66" s="77">
        <f>'Fibre loss'!H$9</f>
        <v>500</v>
      </c>
      <c r="G66" s="77">
        <f>'Fibre loss'!I$9</f>
        <v>0</v>
      </c>
      <c r="H66" s="77">
        <f>'Fibre loss'!J$9</f>
        <v>2600</v>
      </c>
    </row>
    <row r="67" spans="2:8" x14ac:dyDescent="0.35">
      <c r="B67" s="77" t="s">
        <v>291</v>
      </c>
      <c r="C67" s="77">
        <f>'ISO open loop'!E$9</f>
        <v>600</v>
      </c>
      <c r="D67" s="77">
        <f>'ISO open loop'!F$9</f>
        <v>0</v>
      </c>
      <c r="E67" s="77">
        <f>'ISO open loop'!G$9</f>
        <v>1500</v>
      </c>
      <c r="F67" s="77">
        <f>'ISO open loop'!H$9</f>
        <v>500</v>
      </c>
      <c r="G67" s="77">
        <f>'ISO open loop'!I$9</f>
        <v>0</v>
      </c>
      <c r="H67" s="77">
        <f>'ISO open loop'!J$9</f>
        <v>2600</v>
      </c>
    </row>
    <row r="68" spans="2:8" x14ac:dyDescent="0.35">
      <c r="B68" s="77" t="s">
        <v>292</v>
      </c>
      <c r="C68" s="122">
        <f>'GHG &amp; PAS closed loop'!E$9</f>
        <v>600</v>
      </c>
      <c r="D68" s="122">
        <f>'GHG &amp; PAS closed loop'!F$9</f>
        <v>0</v>
      </c>
      <c r="E68" s="122">
        <f>'GHG &amp; PAS closed loop'!G$9</f>
        <v>1500</v>
      </c>
      <c r="F68" s="122">
        <f>'GHG &amp; PAS closed loop'!H$9</f>
        <v>500</v>
      </c>
      <c r="G68" s="122">
        <f>'GHG &amp; PAS closed loop'!I$9</f>
        <v>0</v>
      </c>
      <c r="H68" s="122">
        <f>'GHG &amp; PAS closed loop'!J$9</f>
        <v>2600</v>
      </c>
    </row>
    <row r="69" spans="2:8" x14ac:dyDescent="0.35">
      <c r="B69" s="77" t="s">
        <v>293</v>
      </c>
      <c r="C69" s="122">
        <f>'BPX open loop'!E$9</f>
        <v>180.00000000000003</v>
      </c>
      <c r="D69" s="122">
        <f>'BPX open loop'!F$9</f>
        <v>210</v>
      </c>
      <c r="E69" s="122">
        <f>'BPX open loop'!G$9</f>
        <v>1500</v>
      </c>
      <c r="F69" s="122">
        <f>'BPX open loop'!H$9</f>
        <v>150.00000000000003</v>
      </c>
      <c r="G69" s="122">
        <f>'BPX open loop'!I$9</f>
        <v>0</v>
      </c>
      <c r="H69" s="122">
        <f>'BPX open loop'!J$9</f>
        <v>2040</v>
      </c>
    </row>
    <row r="70" spans="2:8" x14ac:dyDescent="0.35">
      <c r="B70" s="77" t="s">
        <v>294</v>
      </c>
      <c r="C70" s="122">
        <f>'BPX closed loop'!E$9</f>
        <v>600</v>
      </c>
      <c r="D70" s="122">
        <f>'BPX closed loop'!F$9</f>
        <v>0</v>
      </c>
      <c r="E70" s="122">
        <f>'BPX closed loop'!G$9</f>
        <v>1500</v>
      </c>
      <c r="F70" s="122">
        <f>'BPX closed loop'!H$9</f>
        <v>150.00000000000003</v>
      </c>
      <c r="G70" s="122">
        <f>'BPX closed loop'!I$9</f>
        <v>0</v>
      </c>
      <c r="H70" s="122">
        <f>'BPX closed loop'!J$9</f>
        <v>2250</v>
      </c>
    </row>
    <row r="71" spans="2:8" x14ac:dyDescent="0.35">
      <c r="B71" s="77" t="s">
        <v>295</v>
      </c>
      <c r="C71" s="122">
        <f>'ILCD attr &gt; 0'!E$9</f>
        <v>180.00000000000003</v>
      </c>
      <c r="D71" s="122">
        <f>'ILCD attr &gt; 0'!F$9</f>
        <v>210</v>
      </c>
      <c r="E71" s="122">
        <f>'ILCD attr &gt; 0'!G$9</f>
        <v>1500</v>
      </c>
      <c r="F71" s="122">
        <f>'ILCD attr &gt; 0'!H$9</f>
        <v>150.00000000000003</v>
      </c>
      <c r="G71" s="122">
        <f>'ILCD attr &gt; 0'!I$9</f>
        <v>0</v>
      </c>
      <c r="H71" s="122">
        <f>'ILCD attr &gt; 0'!J$9</f>
        <v>2040</v>
      </c>
    </row>
    <row r="72" spans="2:8" x14ac:dyDescent="0.35">
      <c r="B72" s="77" t="s">
        <v>296</v>
      </c>
      <c r="C72" s="122">
        <f>'ILCD attr &lt; 0'!E$9</f>
        <v>180.00000000000003</v>
      </c>
      <c r="D72" s="122">
        <f>'ILCD attr &lt; 0'!F$9</f>
        <v>210</v>
      </c>
      <c r="E72" s="122">
        <f>'ILCD attr &lt; 0'!G$9</f>
        <v>1500</v>
      </c>
      <c r="F72" s="122">
        <f>'ILCD attr &lt; 0'!H$9</f>
        <v>500</v>
      </c>
      <c r="G72" s="122">
        <f>'ILCD attr &lt; 0'!I$9</f>
        <v>0</v>
      </c>
      <c r="H72" s="122">
        <f>'ILCD attr &lt; 0'!J$9</f>
        <v>2390</v>
      </c>
    </row>
    <row r="73" spans="2:8" x14ac:dyDescent="0.35">
      <c r="B73" s="77" t="s">
        <v>297</v>
      </c>
      <c r="C73" s="77">
        <f>'ILCD conseq'!E$9</f>
        <v>600</v>
      </c>
      <c r="D73" s="77">
        <f>'ILCD conseq'!F$9</f>
        <v>0</v>
      </c>
      <c r="E73" s="77">
        <f>'ILCD conseq'!G$9</f>
        <v>1500</v>
      </c>
      <c r="F73" s="77">
        <f>'ILCD conseq'!H$9</f>
        <v>500</v>
      </c>
      <c r="G73" s="77">
        <f>'ILCD conseq'!I$9</f>
        <v>0</v>
      </c>
      <c r="H73" s="77">
        <f>'ILCD conseq'!J$9</f>
        <v>2600</v>
      </c>
    </row>
    <row r="74" spans="2:8" x14ac:dyDescent="0.35">
      <c r="B74" s="77" t="s">
        <v>105</v>
      </c>
      <c r="C74" s="77">
        <f>'PFCR for paper'!E$9</f>
        <v>600</v>
      </c>
      <c r="D74" s="77">
        <f>'PFCR for paper'!F$9</f>
        <v>0</v>
      </c>
      <c r="E74" s="77">
        <f>'PFCR for paper'!G$9</f>
        <v>1500</v>
      </c>
      <c r="F74" s="77">
        <f>'PFCR for paper'!H$9</f>
        <v>500</v>
      </c>
      <c r="G74" s="77">
        <f>'PFCR for paper'!I$9</f>
        <v>0</v>
      </c>
      <c r="H74" s="77">
        <f>'PFCR for paper'!J$9</f>
        <v>2600</v>
      </c>
    </row>
    <row r="75" spans="2:8" x14ac:dyDescent="0.35">
      <c r="B75" s="77" t="s">
        <v>275</v>
      </c>
      <c r="C75" s="77">
        <f>'PEF June 2012'!E$9</f>
        <v>600</v>
      </c>
      <c r="D75" s="77">
        <f>'PEF June 2012'!F$9</f>
        <v>0</v>
      </c>
      <c r="E75" s="77">
        <f>'PEF June 2012'!G$9</f>
        <v>1500</v>
      </c>
      <c r="F75" s="77">
        <f>'PEF June 2012'!H$9</f>
        <v>500</v>
      </c>
      <c r="G75" s="77">
        <f>'PEF June 2012'!I$9</f>
        <v>0</v>
      </c>
      <c r="H75" s="77">
        <f>'PEF June 2012'!J$9</f>
        <v>2600</v>
      </c>
    </row>
    <row r="76" spans="2:8" x14ac:dyDescent="0.35">
      <c r="B76" s="77" t="s">
        <v>254</v>
      </c>
      <c r="C76" s="77">
        <f>'PEF April 2013'!E$9</f>
        <v>600</v>
      </c>
      <c r="D76" s="77">
        <f>'PEF April 2013'!F$9</f>
        <v>0</v>
      </c>
      <c r="E76" s="77">
        <f>'PEF April 2013'!G$9</f>
        <v>1500</v>
      </c>
      <c r="F76" s="77">
        <f>'PEF April 2013'!H$9</f>
        <v>500</v>
      </c>
      <c r="G76" s="79">
        <f>'PEF April 2013'!I$9</f>
        <v>0</v>
      </c>
      <c r="H76" s="79">
        <f>'PEF April 2013'!J$9</f>
        <v>2600</v>
      </c>
    </row>
    <row r="107" spans="2:8" x14ac:dyDescent="0.35">
      <c r="B107" s="29" t="s">
        <v>189</v>
      </c>
    </row>
    <row r="110" spans="2:8" x14ac:dyDescent="0.35">
      <c r="B110" s="120" t="s">
        <v>288</v>
      </c>
      <c r="C110" s="117"/>
      <c r="D110" s="117"/>
      <c r="E110" s="117"/>
      <c r="F110" s="117"/>
      <c r="G110" s="117"/>
      <c r="H110" s="117"/>
    </row>
    <row r="111" spans="2:8" x14ac:dyDescent="0.35">
      <c r="B111" s="121" t="str">
        <f>"r1 ="&amp;Data!D24&amp;" %"</f>
        <v>r1 =100 %</v>
      </c>
      <c r="C111" s="117"/>
      <c r="D111" s="117"/>
      <c r="E111" s="117"/>
      <c r="F111" s="117"/>
      <c r="G111" s="117"/>
      <c r="H111" s="117"/>
    </row>
    <row r="112" spans="2:8" x14ac:dyDescent="0.35">
      <c r="B112" s="121" t="str">
        <f>"r2 ="&amp;Data!D25&amp;" %"</f>
        <v>r2 =0 %</v>
      </c>
      <c r="C112" s="117"/>
      <c r="D112" s="117"/>
      <c r="E112" s="117"/>
      <c r="F112" s="117"/>
      <c r="G112" s="117"/>
      <c r="H112" s="117"/>
    </row>
    <row r="113" spans="2:8" x14ac:dyDescent="0.35">
      <c r="B113" s="117"/>
      <c r="C113" s="117"/>
      <c r="D113" s="117"/>
      <c r="E113" s="117"/>
      <c r="F113" s="117"/>
      <c r="G113" s="117"/>
      <c r="H113" s="117"/>
    </row>
    <row r="114" spans="2:8" x14ac:dyDescent="0.35">
      <c r="B114" s="118" t="s">
        <v>39</v>
      </c>
      <c r="C114" s="119" t="s">
        <v>298</v>
      </c>
      <c r="D114" s="119" t="s">
        <v>299</v>
      </c>
      <c r="E114" s="119" t="s">
        <v>300</v>
      </c>
      <c r="F114" s="119" t="s">
        <v>301</v>
      </c>
      <c r="G114" s="119" t="s">
        <v>302</v>
      </c>
      <c r="H114" s="119" t="s">
        <v>9</v>
      </c>
    </row>
    <row r="115" spans="2:8" x14ac:dyDescent="0.35">
      <c r="B115" s="77" t="s">
        <v>289</v>
      </c>
      <c r="C115" s="77">
        <f>'Cut-off'!E$11</f>
        <v>0</v>
      </c>
      <c r="D115" s="77">
        <f>'Cut-off'!F$11</f>
        <v>300</v>
      </c>
      <c r="E115" s="77">
        <f>'Cut-off'!G$11</f>
        <v>1500</v>
      </c>
      <c r="F115" s="77">
        <f>'Cut-off'!H$11</f>
        <v>500</v>
      </c>
      <c r="G115" s="77">
        <f>'Cut-off'!I$11</f>
        <v>0</v>
      </c>
      <c r="H115" s="77">
        <f>'Cut-off'!J$11</f>
        <v>2300</v>
      </c>
    </row>
    <row r="116" spans="2:8" x14ac:dyDescent="0.35">
      <c r="B116" s="77" t="s">
        <v>290</v>
      </c>
      <c r="C116" s="122">
        <f>'Fibre loss'!E$11</f>
        <v>0</v>
      </c>
      <c r="D116" s="122">
        <f>'Fibre loss'!F$11</f>
        <v>300</v>
      </c>
      <c r="E116" s="122">
        <f>'Fibre loss'!G$11</f>
        <v>1500</v>
      </c>
      <c r="F116" s="122">
        <f>'Fibre loss'!H$11</f>
        <v>500</v>
      </c>
      <c r="G116" s="122">
        <f>'Fibre loss'!I$11</f>
        <v>90</v>
      </c>
      <c r="H116" s="122">
        <f>'Fibre loss'!J$11</f>
        <v>2390</v>
      </c>
    </row>
    <row r="117" spans="2:8" x14ac:dyDescent="0.35">
      <c r="B117" s="77" t="s">
        <v>291</v>
      </c>
      <c r="C117" s="122">
        <f>'ISO open loop'!E$11</f>
        <v>0</v>
      </c>
      <c r="D117" s="122">
        <f>'ISO open loop'!F$11</f>
        <v>300</v>
      </c>
      <c r="E117" s="122">
        <f>'ISO open loop'!G$11</f>
        <v>1500</v>
      </c>
      <c r="F117" s="122">
        <f>'ISO open loop'!H$11</f>
        <v>500</v>
      </c>
      <c r="G117" s="122">
        <f>'ISO open loop'!I$11</f>
        <v>300</v>
      </c>
      <c r="H117" s="122">
        <f>'ISO open loop'!J$11</f>
        <v>2600</v>
      </c>
    </row>
    <row r="118" spans="2:8" x14ac:dyDescent="0.35">
      <c r="B118" s="77" t="s">
        <v>292</v>
      </c>
      <c r="C118" s="122">
        <f>'GHG &amp; PAS closed loop'!E$11</f>
        <v>600</v>
      </c>
      <c r="D118" s="122">
        <f>'GHG &amp; PAS closed loop'!F$11</f>
        <v>0</v>
      </c>
      <c r="E118" s="122">
        <f>'GHG &amp; PAS closed loop'!G$11</f>
        <v>1500</v>
      </c>
      <c r="F118" s="122">
        <f>'GHG &amp; PAS closed loop'!H$11</f>
        <v>500</v>
      </c>
      <c r="G118" s="122">
        <f>'GHG &amp; PAS closed loop'!I$11</f>
        <v>0</v>
      </c>
      <c r="H118" s="122">
        <f>'GHG &amp; PAS closed loop'!J$11</f>
        <v>2600</v>
      </c>
    </row>
    <row r="119" spans="2:8" x14ac:dyDescent="0.35">
      <c r="B119" s="77" t="s">
        <v>293</v>
      </c>
      <c r="C119" s="122">
        <f>'BPX open loop'!E$11</f>
        <v>180.00000000000003</v>
      </c>
      <c r="D119" s="122">
        <f>'BPX open loop'!F$11</f>
        <v>210</v>
      </c>
      <c r="E119" s="122">
        <f>'BPX open loop'!G$11</f>
        <v>1500</v>
      </c>
      <c r="F119" s="122">
        <f>'BPX open loop'!H$11</f>
        <v>150.00000000000003</v>
      </c>
      <c r="G119" s="122">
        <f>'BPX open loop'!I$11</f>
        <v>0</v>
      </c>
      <c r="H119" s="122">
        <f>'BPX open loop'!J$11</f>
        <v>2040</v>
      </c>
    </row>
    <row r="120" spans="2:8" x14ac:dyDescent="0.35">
      <c r="B120" s="77" t="s">
        <v>294</v>
      </c>
      <c r="C120" s="122">
        <f>'BPX closed loop'!E$11</f>
        <v>0</v>
      </c>
      <c r="D120" s="122">
        <f>'BPX closed loop'!F$11</f>
        <v>300</v>
      </c>
      <c r="E120" s="122">
        <f>'BPX closed loop'!G$11</f>
        <v>1500</v>
      </c>
      <c r="F120" s="122">
        <f>'BPX closed loop'!H$11</f>
        <v>150.00000000000003</v>
      </c>
      <c r="G120" s="122">
        <f>'BPX closed loop'!I$11</f>
        <v>0</v>
      </c>
      <c r="H120" s="122">
        <f>'BPX closed loop'!J$11</f>
        <v>1950</v>
      </c>
    </row>
    <row r="121" spans="2:8" x14ac:dyDescent="0.35">
      <c r="B121" s="77" t="s">
        <v>295</v>
      </c>
      <c r="C121" s="122">
        <f>'ILCD attr &gt; 0'!E$11</f>
        <v>180.00000000000003</v>
      </c>
      <c r="D121" s="122">
        <f>'ILCD attr &gt; 0'!F$11</f>
        <v>210</v>
      </c>
      <c r="E121" s="122">
        <f>'ILCD attr &gt; 0'!G$11</f>
        <v>1500</v>
      </c>
      <c r="F121" s="122">
        <f>'ILCD attr &gt; 0'!H$11</f>
        <v>150.00000000000003</v>
      </c>
      <c r="G121" s="122">
        <f>'ILCD attr &gt; 0'!I$11</f>
        <v>0</v>
      </c>
      <c r="H121" s="122">
        <f>'ILCD attr &gt; 0'!J$11</f>
        <v>2040</v>
      </c>
    </row>
    <row r="122" spans="2:8" x14ac:dyDescent="0.35">
      <c r="B122" s="77" t="s">
        <v>296</v>
      </c>
      <c r="C122" s="122">
        <f>'ILCD attr &lt; 0'!E$11</f>
        <v>180.00000000000003</v>
      </c>
      <c r="D122" s="122">
        <f>'ILCD attr &lt; 0'!F$11</f>
        <v>210</v>
      </c>
      <c r="E122" s="122">
        <f>'ILCD attr &lt; 0'!G$11</f>
        <v>1500</v>
      </c>
      <c r="F122" s="122">
        <f>'ILCD attr &lt; 0'!H$11</f>
        <v>500</v>
      </c>
      <c r="G122" s="122">
        <f>'ILCD attr &lt; 0'!I$11</f>
        <v>0</v>
      </c>
      <c r="H122" s="122">
        <f>'ILCD attr &lt; 0'!J$11</f>
        <v>2390</v>
      </c>
    </row>
    <row r="123" spans="2:8" x14ac:dyDescent="0.35">
      <c r="B123" s="77" t="s">
        <v>297</v>
      </c>
      <c r="C123" s="122">
        <f>'ILCD conseq'!E$11</f>
        <v>0</v>
      </c>
      <c r="D123" s="122">
        <f>'ILCD conseq'!F$11</f>
        <v>0</v>
      </c>
      <c r="E123" s="122">
        <f>'ILCD conseq'!G$11</f>
        <v>1500</v>
      </c>
      <c r="F123" s="122">
        <f>'ILCD conseq'!H$11</f>
        <v>500</v>
      </c>
      <c r="G123" s="122">
        <f>'ILCD conseq'!I$11</f>
        <v>300</v>
      </c>
      <c r="H123" s="122">
        <f>'ILCD conseq'!J$11</f>
        <v>2300</v>
      </c>
    </row>
    <row r="124" spans="2:8" x14ac:dyDescent="0.35">
      <c r="B124" s="77" t="s">
        <v>105</v>
      </c>
      <c r="C124" s="122">
        <f>'PFCR for paper'!E$11</f>
        <v>0</v>
      </c>
      <c r="D124" s="122">
        <f>'PFCR for paper'!F$11</f>
        <v>0</v>
      </c>
      <c r="E124" s="122">
        <f>'PFCR for paper'!G$11</f>
        <v>1500</v>
      </c>
      <c r="F124" s="122">
        <f>'PFCR for paper'!H$11</f>
        <v>500</v>
      </c>
      <c r="G124" s="122">
        <f>'PFCR for paper'!I$11</f>
        <v>300</v>
      </c>
      <c r="H124" s="122">
        <f>'PFCR for paper'!J$11</f>
        <v>2300</v>
      </c>
    </row>
    <row r="125" spans="2:8" x14ac:dyDescent="0.35">
      <c r="B125" s="77" t="s">
        <v>275</v>
      </c>
      <c r="C125" s="122">
        <f>'PEF June 2012'!E$11</f>
        <v>0</v>
      </c>
      <c r="D125" s="122">
        <f>'PEF June 2012'!F$11</f>
        <v>300</v>
      </c>
      <c r="E125" s="122">
        <f>'PEF June 2012'!G$11</f>
        <v>1500</v>
      </c>
      <c r="F125" s="122">
        <f>'PEF June 2012'!H$11</f>
        <v>500</v>
      </c>
      <c r="G125" s="122">
        <f>'PEF June 2012'!I$11</f>
        <v>0</v>
      </c>
      <c r="H125" s="122">
        <f>'PEF June 2012'!J$11</f>
        <v>2300</v>
      </c>
    </row>
    <row r="126" spans="2:8" x14ac:dyDescent="0.35">
      <c r="B126" s="77" t="s">
        <v>254</v>
      </c>
      <c r="C126" s="122">
        <f>'PEF April 2013'!E$11</f>
        <v>300</v>
      </c>
      <c r="D126" s="122">
        <f>'PEF April 2013'!F$11</f>
        <v>150</v>
      </c>
      <c r="E126" s="122">
        <f>'PEF April 2013'!G$11</f>
        <v>1500</v>
      </c>
      <c r="F126" s="122">
        <f>'PEF April 2013'!H$11</f>
        <v>500</v>
      </c>
      <c r="G126" s="123">
        <f>'PEF April 2013'!I$11</f>
        <v>-250</v>
      </c>
      <c r="H126" s="123">
        <f>'PEF April 2013'!J$11</f>
        <v>2200</v>
      </c>
    </row>
    <row r="157" spans="2:8" x14ac:dyDescent="0.35">
      <c r="B157" s="29" t="s">
        <v>189</v>
      </c>
    </row>
    <row r="160" spans="2:8" x14ac:dyDescent="0.35">
      <c r="B160" s="120" t="s">
        <v>288</v>
      </c>
      <c r="C160" s="117"/>
      <c r="D160" s="117"/>
      <c r="E160" s="117"/>
      <c r="F160" s="117"/>
      <c r="G160" s="117"/>
      <c r="H160" s="117"/>
    </row>
    <row r="161" spans="2:8" x14ac:dyDescent="0.35">
      <c r="B161" s="121" t="str">
        <f>"r1 ="&amp;Data!D22&amp;" %"</f>
        <v>r1 =0 %</v>
      </c>
      <c r="C161" s="117"/>
      <c r="D161" s="117"/>
      <c r="E161" s="117"/>
      <c r="F161" s="117"/>
      <c r="G161" s="117"/>
      <c r="H161" s="117"/>
    </row>
    <row r="162" spans="2:8" x14ac:dyDescent="0.35">
      <c r="B162" s="121" t="str">
        <f>"r2 ="&amp;Data!D27&amp;" %"</f>
        <v>r2 =100 %</v>
      </c>
      <c r="C162" s="117"/>
      <c r="D162" s="117"/>
      <c r="E162" s="117"/>
      <c r="F162" s="117"/>
      <c r="G162" s="117"/>
      <c r="H162" s="117"/>
    </row>
    <row r="163" spans="2:8" x14ac:dyDescent="0.35">
      <c r="B163" s="117"/>
      <c r="C163" s="117"/>
      <c r="D163" s="117"/>
      <c r="E163" s="117"/>
      <c r="F163" s="117"/>
      <c r="G163" s="117"/>
      <c r="H163" s="117"/>
    </row>
    <row r="164" spans="2:8" x14ac:dyDescent="0.35">
      <c r="B164" s="118" t="s">
        <v>39</v>
      </c>
      <c r="C164" s="119" t="s">
        <v>298</v>
      </c>
      <c r="D164" s="119" t="s">
        <v>299</v>
      </c>
      <c r="E164" s="119" t="s">
        <v>300</v>
      </c>
      <c r="F164" s="119" t="s">
        <v>301</v>
      </c>
      <c r="G164" s="119" t="s">
        <v>302</v>
      </c>
      <c r="H164" s="119" t="s">
        <v>9</v>
      </c>
    </row>
    <row r="165" spans="2:8" x14ac:dyDescent="0.35">
      <c r="B165" s="77" t="s">
        <v>289</v>
      </c>
      <c r="C165" s="77">
        <f>'Cut-off'!E$15</f>
        <v>600</v>
      </c>
      <c r="D165" s="77">
        <f>'Cut-off'!F$15</f>
        <v>0</v>
      </c>
      <c r="E165" s="77">
        <f>'Cut-off'!G$15</f>
        <v>1500</v>
      </c>
      <c r="F165" s="77">
        <f>'Cut-off'!H$15</f>
        <v>0</v>
      </c>
      <c r="G165" s="77">
        <f>'Cut-off'!I$15</f>
        <v>0</v>
      </c>
      <c r="H165" s="77">
        <f>'Cut-off'!J$15</f>
        <v>2100</v>
      </c>
    </row>
    <row r="166" spans="2:8" x14ac:dyDescent="0.35">
      <c r="B166" s="77" t="s">
        <v>290</v>
      </c>
      <c r="C166" s="77">
        <f>'Fibre loss'!E$15</f>
        <v>600</v>
      </c>
      <c r="D166" s="77">
        <f>'Fibre loss'!F$15</f>
        <v>0</v>
      </c>
      <c r="E166" s="77">
        <f>'Fibre loss'!G$15</f>
        <v>1500</v>
      </c>
      <c r="F166" s="77">
        <f>'Fibre loss'!H$15</f>
        <v>0</v>
      </c>
      <c r="G166" s="77">
        <f>'Fibre loss'!I$15</f>
        <v>0</v>
      </c>
      <c r="H166" s="77">
        <f>'Fibre loss'!J$15</f>
        <v>2100</v>
      </c>
    </row>
    <row r="167" spans="2:8" x14ac:dyDescent="0.35">
      <c r="B167" s="77" t="s">
        <v>291</v>
      </c>
      <c r="C167" s="77">
        <f>'ISO open loop'!E$15</f>
        <v>600</v>
      </c>
      <c r="D167" s="77">
        <f>'ISO open loop'!F$15</f>
        <v>0</v>
      </c>
      <c r="E167" s="77">
        <f>'ISO open loop'!G$15</f>
        <v>1500</v>
      </c>
      <c r="F167" s="77">
        <f>'ISO open loop'!H$15</f>
        <v>0</v>
      </c>
      <c r="G167" s="77">
        <f>'ISO open loop'!I$15</f>
        <v>-300</v>
      </c>
      <c r="H167" s="77">
        <f>'ISO open loop'!J$15</f>
        <v>1800</v>
      </c>
    </row>
    <row r="168" spans="2:8" x14ac:dyDescent="0.35">
      <c r="B168" s="77" t="s">
        <v>292</v>
      </c>
      <c r="C168" s="77">
        <f>'GHG &amp; PAS closed loop'!E$15</f>
        <v>0</v>
      </c>
      <c r="D168" s="77">
        <f>'GHG &amp; PAS closed loop'!F$15</f>
        <v>300</v>
      </c>
      <c r="E168" s="77">
        <f>'GHG &amp; PAS closed loop'!G$15</f>
        <v>1500</v>
      </c>
      <c r="F168" s="77">
        <f>'GHG &amp; PAS closed loop'!H$15</f>
        <v>0</v>
      </c>
      <c r="G168" s="77">
        <f>'GHG &amp; PAS closed loop'!I$15</f>
        <v>0</v>
      </c>
      <c r="H168" s="77">
        <f>'GHG &amp; PAS closed loop'!J$15</f>
        <v>1800</v>
      </c>
    </row>
    <row r="169" spans="2:8" x14ac:dyDescent="0.35">
      <c r="B169" s="77" t="s">
        <v>293</v>
      </c>
      <c r="C169" s="77">
        <f>'BPX open loop'!E$15</f>
        <v>180.00000000000003</v>
      </c>
      <c r="D169" s="77">
        <f>'BPX open loop'!F$15</f>
        <v>210</v>
      </c>
      <c r="E169" s="77">
        <f>'BPX open loop'!G$15</f>
        <v>1500</v>
      </c>
      <c r="F169" s="77">
        <f>'BPX open loop'!H$15</f>
        <v>150.00000000000003</v>
      </c>
      <c r="G169" s="77">
        <f>'BPX open loop'!I$15</f>
        <v>0</v>
      </c>
      <c r="H169" s="77">
        <f>'BPX open loop'!J$15</f>
        <v>2040</v>
      </c>
    </row>
    <row r="170" spans="2:8" x14ac:dyDescent="0.35">
      <c r="B170" s="77" t="s">
        <v>294</v>
      </c>
      <c r="C170" s="77">
        <f>'BPX closed loop'!E$15</f>
        <v>600</v>
      </c>
      <c r="D170" s="77">
        <f>'BPX closed loop'!F$15</f>
        <v>0</v>
      </c>
      <c r="E170" s="77">
        <f>'BPX closed loop'!G$15</f>
        <v>1500</v>
      </c>
      <c r="F170" s="77">
        <f>'BPX closed loop'!H$15</f>
        <v>150.00000000000003</v>
      </c>
      <c r="G170" s="77">
        <f>'BPX closed loop'!I$15</f>
        <v>0</v>
      </c>
      <c r="H170" s="77">
        <f>'BPX closed loop'!J$15</f>
        <v>2250</v>
      </c>
    </row>
    <row r="171" spans="2:8" x14ac:dyDescent="0.35">
      <c r="B171" s="77" t="s">
        <v>295</v>
      </c>
      <c r="C171" s="77">
        <f>'ILCD attr &gt; 0'!E$15</f>
        <v>180.00000000000003</v>
      </c>
      <c r="D171" s="77">
        <f>'ILCD attr &gt; 0'!F$15</f>
        <v>210</v>
      </c>
      <c r="E171" s="77">
        <f>'ILCD attr &gt; 0'!G$15</f>
        <v>1500</v>
      </c>
      <c r="F171" s="77">
        <f>'ILCD attr &gt; 0'!H$15</f>
        <v>150.00000000000003</v>
      </c>
      <c r="G171" s="77">
        <f>'ILCD attr &gt; 0'!I$15</f>
        <v>0</v>
      </c>
      <c r="H171" s="77">
        <f>'ILCD attr &gt; 0'!J$15</f>
        <v>2040</v>
      </c>
    </row>
    <row r="172" spans="2:8" x14ac:dyDescent="0.35">
      <c r="B172" s="77" t="s">
        <v>296</v>
      </c>
      <c r="C172" s="77">
        <f>'ILCD attr &lt; 0'!E$15</f>
        <v>180.00000000000003</v>
      </c>
      <c r="D172" s="77">
        <f>'ILCD attr &lt; 0'!F$15</f>
        <v>210</v>
      </c>
      <c r="E172" s="77">
        <f>'ILCD attr &lt; 0'!G$15</f>
        <v>1500</v>
      </c>
      <c r="F172" s="77">
        <f>'ILCD attr &lt; 0'!H$15</f>
        <v>0</v>
      </c>
      <c r="G172" s="77">
        <f>'ILCD attr &lt; 0'!I$15</f>
        <v>0</v>
      </c>
      <c r="H172" s="77">
        <f>'ILCD attr &lt; 0'!J$15</f>
        <v>1890</v>
      </c>
    </row>
    <row r="173" spans="2:8" x14ac:dyDescent="0.35">
      <c r="B173" s="77" t="s">
        <v>297</v>
      </c>
      <c r="C173" s="77">
        <f>'ILCD conseq'!E$15</f>
        <v>600</v>
      </c>
      <c r="D173" s="77">
        <f>'ILCD conseq'!F$15</f>
        <v>300</v>
      </c>
      <c r="E173" s="77">
        <f>'ILCD conseq'!G$15</f>
        <v>1500</v>
      </c>
      <c r="F173" s="77">
        <f>'ILCD conseq'!H$15</f>
        <v>0</v>
      </c>
      <c r="G173" s="77">
        <f>'ILCD conseq'!I$15</f>
        <v>-300</v>
      </c>
      <c r="H173" s="77">
        <f>'ILCD conseq'!J$15</f>
        <v>2100</v>
      </c>
    </row>
    <row r="174" spans="2:8" x14ac:dyDescent="0.35">
      <c r="B174" s="77" t="s">
        <v>105</v>
      </c>
      <c r="C174" s="77">
        <f>'PFCR for paper'!E$15</f>
        <v>600</v>
      </c>
      <c r="D174" s="77">
        <f>'PFCR for paper'!F$15</f>
        <v>300</v>
      </c>
      <c r="E174" s="77">
        <f>'PFCR for paper'!G$15</f>
        <v>1500</v>
      </c>
      <c r="F174" s="77">
        <f>'PFCR for paper'!H$15</f>
        <v>0</v>
      </c>
      <c r="G174" s="77">
        <f>'PFCR for paper'!I$15</f>
        <v>-300</v>
      </c>
      <c r="H174" s="77">
        <f>'PFCR for paper'!J$15</f>
        <v>2100</v>
      </c>
    </row>
    <row r="175" spans="2:8" x14ac:dyDescent="0.35">
      <c r="B175" s="77" t="s">
        <v>275</v>
      </c>
      <c r="C175" s="77">
        <f>'PEF June 2012'!E$15</f>
        <v>600</v>
      </c>
      <c r="D175" s="77">
        <f>'PEF June 2012'!F$15</f>
        <v>0</v>
      </c>
      <c r="E175" s="77">
        <f>'PEF June 2012'!G$15</f>
        <v>1500</v>
      </c>
      <c r="F175" s="77">
        <f>'PEF June 2012'!H$15</f>
        <v>0</v>
      </c>
      <c r="G175" s="77">
        <f>'PEF June 2012'!I$15</f>
        <v>0</v>
      </c>
      <c r="H175" s="77">
        <f>'PEF June 2012'!J$15</f>
        <v>2100</v>
      </c>
    </row>
    <row r="176" spans="2:8" x14ac:dyDescent="0.35">
      <c r="B176" s="77" t="s">
        <v>254</v>
      </c>
      <c r="C176" s="77">
        <f>'PEF April 2013'!E$12</f>
        <v>600</v>
      </c>
      <c r="D176" s="77">
        <f>'PEF April 2013'!F$12</f>
        <v>0</v>
      </c>
      <c r="E176" s="77">
        <f>'PEF April 2013'!G$12</f>
        <v>1500</v>
      </c>
      <c r="F176" s="77">
        <f>'PEF April 2013'!H$12</f>
        <v>375</v>
      </c>
      <c r="G176" s="79">
        <f>'PEF April 2013'!I$12</f>
        <v>0</v>
      </c>
      <c r="H176" s="79">
        <f>'PEF April 2013'!J$12</f>
        <v>2475</v>
      </c>
    </row>
    <row r="207" spans="2:2" x14ac:dyDescent="0.35">
      <c r="B207" s="29" t="s">
        <v>189</v>
      </c>
    </row>
    <row r="210" spans="2:8" x14ac:dyDescent="0.35">
      <c r="B210" s="120" t="s">
        <v>288</v>
      </c>
      <c r="C210" s="117"/>
      <c r="D210" s="117"/>
      <c r="E210" s="117"/>
      <c r="F210" s="117"/>
      <c r="G210" s="117"/>
      <c r="H210" s="117"/>
    </row>
    <row r="211" spans="2:8" x14ac:dyDescent="0.35">
      <c r="B211" s="121" t="str">
        <f>"r1 ="&amp;Data!D24&amp;" %"</f>
        <v>r1 =100 %</v>
      </c>
      <c r="C211" s="117"/>
      <c r="D211" s="117"/>
      <c r="E211" s="117"/>
      <c r="F211" s="117"/>
      <c r="G211" s="117"/>
      <c r="H211" s="117"/>
    </row>
    <row r="212" spans="2:8" x14ac:dyDescent="0.35">
      <c r="B212" s="121" t="str">
        <f>"r2 ="&amp;Data!D27&amp;" %"</f>
        <v>r2 =100 %</v>
      </c>
      <c r="C212" s="117"/>
      <c r="D212" s="117"/>
      <c r="E212" s="117"/>
      <c r="F212" s="117"/>
      <c r="G212" s="117"/>
      <c r="H212" s="117"/>
    </row>
    <row r="213" spans="2:8" x14ac:dyDescent="0.35">
      <c r="B213" s="117"/>
      <c r="C213" s="117"/>
      <c r="D213" s="117"/>
      <c r="E213" s="117"/>
      <c r="F213" s="117"/>
      <c r="G213" s="117"/>
      <c r="H213" s="117"/>
    </row>
    <row r="214" spans="2:8" x14ac:dyDescent="0.35">
      <c r="B214" s="118" t="s">
        <v>39</v>
      </c>
      <c r="C214" s="119" t="s">
        <v>298</v>
      </c>
      <c r="D214" s="119" t="s">
        <v>299</v>
      </c>
      <c r="E214" s="119" t="s">
        <v>300</v>
      </c>
      <c r="F214" s="119" t="s">
        <v>301</v>
      </c>
      <c r="G214" s="119" t="s">
        <v>302</v>
      </c>
      <c r="H214" s="119" t="s">
        <v>9</v>
      </c>
    </row>
    <row r="215" spans="2:8" x14ac:dyDescent="0.35">
      <c r="B215" s="77" t="s">
        <v>289</v>
      </c>
      <c r="C215" s="77">
        <f>'Cut-off'!E$17</f>
        <v>0</v>
      </c>
      <c r="D215" s="77">
        <f>'Cut-off'!F$17</f>
        <v>300</v>
      </c>
      <c r="E215" s="77">
        <f>'Cut-off'!G$17</f>
        <v>1500</v>
      </c>
      <c r="F215" s="77">
        <f>'Cut-off'!H$17</f>
        <v>0</v>
      </c>
      <c r="G215" s="77">
        <f>'Cut-off'!I$17</f>
        <v>0</v>
      </c>
      <c r="H215" s="77">
        <f>'Cut-off'!J$17</f>
        <v>1800</v>
      </c>
    </row>
    <row r="216" spans="2:8" x14ac:dyDescent="0.35">
      <c r="B216" s="77" t="s">
        <v>290</v>
      </c>
      <c r="C216" s="77">
        <f>'Fibre loss'!E$17</f>
        <v>0</v>
      </c>
      <c r="D216" s="77">
        <f>'Fibre loss'!F$17</f>
        <v>300</v>
      </c>
      <c r="E216" s="77">
        <f>'Fibre loss'!G$17</f>
        <v>1500</v>
      </c>
      <c r="F216" s="77">
        <f>'Fibre loss'!H$17</f>
        <v>0</v>
      </c>
      <c r="G216" s="77">
        <f>'Fibre loss'!I$17</f>
        <v>90</v>
      </c>
      <c r="H216" s="77">
        <f>'Fibre loss'!J$17</f>
        <v>1890</v>
      </c>
    </row>
    <row r="217" spans="2:8" x14ac:dyDescent="0.35">
      <c r="B217" s="77" t="s">
        <v>291</v>
      </c>
      <c r="C217" s="77">
        <f>'ISO open loop'!E$17</f>
        <v>0</v>
      </c>
      <c r="D217" s="77">
        <f>'ISO open loop'!F$17</f>
        <v>300</v>
      </c>
      <c r="E217" s="77">
        <f>'ISO open loop'!G$17</f>
        <v>1500</v>
      </c>
      <c r="F217" s="77">
        <f>'ISO open loop'!H$17</f>
        <v>0</v>
      </c>
      <c r="G217" s="77">
        <f>'ISO open loop'!I$17</f>
        <v>0</v>
      </c>
      <c r="H217" s="77">
        <f>'ISO open loop'!J$17</f>
        <v>1800</v>
      </c>
    </row>
    <row r="218" spans="2:8" x14ac:dyDescent="0.35">
      <c r="B218" s="77" t="s">
        <v>292</v>
      </c>
      <c r="C218" s="77">
        <f>'GHG &amp; PAS closed loop'!E$17</f>
        <v>0</v>
      </c>
      <c r="D218" s="77">
        <f>'GHG &amp; PAS closed loop'!F$17</f>
        <v>300</v>
      </c>
      <c r="E218" s="77">
        <f>'GHG &amp; PAS closed loop'!G$17</f>
        <v>1500</v>
      </c>
      <c r="F218" s="77">
        <f>'GHG &amp; PAS closed loop'!H$17</f>
        <v>0</v>
      </c>
      <c r="G218" s="77">
        <f>'GHG &amp; PAS closed loop'!I$17</f>
        <v>0</v>
      </c>
      <c r="H218" s="77">
        <f>'GHG &amp; PAS closed loop'!J$17</f>
        <v>1800</v>
      </c>
    </row>
    <row r="219" spans="2:8" x14ac:dyDescent="0.35">
      <c r="B219" s="77" t="s">
        <v>293</v>
      </c>
      <c r="C219" s="77">
        <f>'BPX open loop'!E$17</f>
        <v>180.00000000000003</v>
      </c>
      <c r="D219" s="77">
        <f>'BPX open loop'!F$17</f>
        <v>210</v>
      </c>
      <c r="E219" s="77">
        <f>'BPX open loop'!G$17</f>
        <v>1500</v>
      </c>
      <c r="F219" s="77">
        <f>'BPX open loop'!H$17</f>
        <v>150.00000000000003</v>
      </c>
      <c r="G219" s="77">
        <f>'BPX open loop'!I$17</f>
        <v>0</v>
      </c>
      <c r="H219" s="77">
        <f>'BPX open loop'!J$17</f>
        <v>2040</v>
      </c>
    </row>
    <row r="220" spans="2:8" x14ac:dyDescent="0.35">
      <c r="B220" s="77" t="s">
        <v>294</v>
      </c>
      <c r="C220" s="77">
        <f>'BPX closed loop'!E$17</f>
        <v>0</v>
      </c>
      <c r="D220" s="77">
        <f>'BPX closed loop'!F$17</f>
        <v>300</v>
      </c>
      <c r="E220" s="77">
        <f>'BPX closed loop'!G$17</f>
        <v>1500</v>
      </c>
      <c r="F220" s="77">
        <f>'BPX closed loop'!H$17</f>
        <v>150.00000000000003</v>
      </c>
      <c r="G220" s="77">
        <f>'BPX closed loop'!I$17</f>
        <v>0</v>
      </c>
      <c r="H220" s="77">
        <f>'BPX closed loop'!J$17</f>
        <v>1950</v>
      </c>
    </row>
    <row r="221" spans="2:8" x14ac:dyDescent="0.35">
      <c r="B221" s="77" t="s">
        <v>295</v>
      </c>
      <c r="C221" s="77">
        <f>'ILCD attr &gt; 0'!E$17</f>
        <v>180.00000000000003</v>
      </c>
      <c r="D221" s="77">
        <f>'ILCD attr &gt; 0'!F$17</f>
        <v>210</v>
      </c>
      <c r="E221" s="77">
        <f>'ILCD attr &gt; 0'!G$17</f>
        <v>1500</v>
      </c>
      <c r="F221" s="77">
        <f>'ILCD attr &gt; 0'!H$17</f>
        <v>150.00000000000003</v>
      </c>
      <c r="G221" s="77">
        <f>'ILCD attr &gt; 0'!I$17</f>
        <v>0</v>
      </c>
      <c r="H221" s="77">
        <f>'ILCD attr &gt; 0'!J$17</f>
        <v>2040</v>
      </c>
    </row>
    <row r="222" spans="2:8" x14ac:dyDescent="0.35">
      <c r="B222" s="77" t="s">
        <v>296</v>
      </c>
      <c r="C222" s="77">
        <f>'ILCD attr &lt; 0'!E$17</f>
        <v>180.00000000000003</v>
      </c>
      <c r="D222" s="77">
        <f>'ILCD attr &lt; 0'!F$17</f>
        <v>210</v>
      </c>
      <c r="E222" s="77">
        <f>'ILCD attr &lt; 0'!G$17</f>
        <v>1500</v>
      </c>
      <c r="F222" s="77">
        <f>'ILCD attr &lt; 0'!H$17</f>
        <v>0</v>
      </c>
      <c r="G222" s="77">
        <f>'ILCD attr &lt; 0'!I$17</f>
        <v>0</v>
      </c>
      <c r="H222" s="77">
        <f>'ILCD attr &lt; 0'!J$17</f>
        <v>1890</v>
      </c>
    </row>
    <row r="223" spans="2:8" x14ac:dyDescent="0.35">
      <c r="B223" s="77" t="s">
        <v>297</v>
      </c>
      <c r="C223" s="77">
        <f>'ILCD conseq'!E$17</f>
        <v>0</v>
      </c>
      <c r="D223" s="77">
        <f>'ILCD conseq'!F$17</f>
        <v>300</v>
      </c>
      <c r="E223" s="77">
        <f>'ILCD conseq'!G$17</f>
        <v>1500</v>
      </c>
      <c r="F223" s="77">
        <f>'ILCD conseq'!H$17</f>
        <v>0</v>
      </c>
      <c r="G223" s="77">
        <f>'ILCD conseq'!I$17</f>
        <v>0</v>
      </c>
      <c r="H223" s="77">
        <f>'ILCD conseq'!J$17</f>
        <v>1800</v>
      </c>
    </row>
    <row r="224" spans="2:8" x14ac:dyDescent="0.35">
      <c r="B224" s="77" t="s">
        <v>105</v>
      </c>
      <c r="C224" s="77">
        <f>'PFCR for paper'!E$17</f>
        <v>0</v>
      </c>
      <c r="D224" s="77">
        <f>'PFCR for paper'!F$17</f>
        <v>300</v>
      </c>
      <c r="E224" s="77">
        <f>'PFCR for paper'!G$17</f>
        <v>1500</v>
      </c>
      <c r="F224" s="77">
        <f>'PFCR for paper'!H$17</f>
        <v>0</v>
      </c>
      <c r="G224" s="77">
        <f>'PFCR for paper'!I$17</f>
        <v>0</v>
      </c>
      <c r="H224" s="77">
        <f>'PFCR for paper'!J$17</f>
        <v>1800</v>
      </c>
    </row>
    <row r="225" spans="2:8" x14ac:dyDescent="0.35">
      <c r="B225" s="77" t="s">
        <v>275</v>
      </c>
      <c r="C225" s="77">
        <f>'PEF June 2012'!E$17</f>
        <v>0</v>
      </c>
      <c r="D225" s="77">
        <f>'PEF June 2012'!F$17</f>
        <v>300</v>
      </c>
      <c r="E225" s="77">
        <f>'PEF June 2012'!G$17</f>
        <v>1500</v>
      </c>
      <c r="F225" s="77">
        <f>'PEF June 2012'!H$17</f>
        <v>0</v>
      </c>
      <c r="G225" s="77">
        <f>'PEF June 2012'!I$17</f>
        <v>0</v>
      </c>
      <c r="H225" s="77">
        <f>'PEF June 2012'!J$17</f>
        <v>1800</v>
      </c>
    </row>
    <row r="226" spans="2:8" x14ac:dyDescent="0.35">
      <c r="B226" s="77" t="s">
        <v>254</v>
      </c>
      <c r="C226" s="77">
        <f>'PEF April 2013'!E$17</f>
        <v>300</v>
      </c>
      <c r="D226" s="77">
        <f>'PEF April 2013'!F$17</f>
        <v>150</v>
      </c>
      <c r="E226" s="77">
        <f>'PEF April 2013'!G$17</f>
        <v>1500</v>
      </c>
      <c r="F226" s="77">
        <f>'PEF April 2013'!H$17</f>
        <v>250</v>
      </c>
      <c r="G226" s="77">
        <f>'PEF April 2013'!I$17</f>
        <v>-250</v>
      </c>
      <c r="H226" s="77">
        <f>'PEF April 2013'!J$17</f>
        <v>1950</v>
      </c>
    </row>
    <row r="257" spans="2:10" x14ac:dyDescent="0.35">
      <c r="B257" s="29" t="s">
        <v>189</v>
      </c>
    </row>
    <row r="260" spans="2:10" x14ac:dyDescent="0.35">
      <c r="B260" s="120" t="s">
        <v>288</v>
      </c>
      <c r="C260" s="117"/>
      <c r="D260" s="117"/>
      <c r="E260" s="117"/>
      <c r="F260" s="117"/>
      <c r="G260" s="117"/>
      <c r="H260" s="117"/>
    </row>
    <row r="261" spans="2:10" x14ac:dyDescent="0.35">
      <c r="B261" s="121" t="str">
        <f>"r1 ="&amp;Data!D23&amp;" %"</f>
        <v>r1 =50 %</v>
      </c>
      <c r="C261" s="117"/>
      <c r="D261" s="117"/>
      <c r="E261" s="117"/>
      <c r="F261" s="117"/>
      <c r="G261" s="117"/>
      <c r="H261" s="117"/>
    </row>
    <row r="262" spans="2:10" x14ac:dyDescent="0.35">
      <c r="B262" s="121" t="str">
        <f>"r2 ="&amp;Data!D27&amp;" %"</f>
        <v>r2 =100 %</v>
      </c>
      <c r="C262" s="117"/>
      <c r="D262" s="117"/>
      <c r="E262" s="117"/>
      <c r="F262" s="117"/>
      <c r="G262" s="117"/>
      <c r="H262" s="117"/>
    </row>
    <row r="263" spans="2:10" x14ac:dyDescent="0.35">
      <c r="B263" s="117"/>
      <c r="C263" s="117"/>
      <c r="D263" s="117"/>
      <c r="E263" s="117"/>
      <c r="F263" s="117"/>
      <c r="G263" s="117"/>
      <c r="H263" s="117"/>
    </row>
    <row r="264" spans="2:10" x14ac:dyDescent="0.35">
      <c r="B264" s="118" t="s">
        <v>39</v>
      </c>
      <c r="C264" s="119" t="s">
        <v>298</v>
      </c>
      <c r="D264" s="119" t="s">
        <v>299</v>
      </c>
      <c r="E264" s="119" t="s">
        <v>300</v>
      </c>
      <c r="F264" s="119" t="s">
        <v>301</v>
      </c>
      <c r="G264" s="119" t="s">
        <v>302</v>
      </c>
      <c r="H264" s="119" t="s">
        <v>9</v>
      </c>
    </row>
    <row r="265" spans="2:10" x14ac:dyDescent="0.35">
      <c r="B265" s="77" t="s">
        <v>289</v>
      </c>
      <c r="C265" s="77">
        <f>'Cut-off'!E$16</f>
        <v>300</v>
      </c>
      <c r="D265" s="77">
        <f>'Cut-off'!F$16</f>
        <v>150</v>
      </c>
      <c r="E265" s="77">
        <f>'Cut-off'!G$16</f>
        <v>1500</v>
      </c>
      <c r="F265" s="77">
        <f>'Cut-off'!H$16</f>
        <v>0</v>
      </c>
      <c r="G265" s="77">
        <f>'Cut-off'!I$16</f>
        <v>0</v>
      </c>
      <c r="H265" s="77">
        <f>'Cut-off'!J$16</f>
        <v>1950</v>
      </c>
      <c r="J265" s="76">
        <f t="shared" ref="J265:J276" si="0">C265+D265</f>
        <v>450</v>
      </c>
    </row>
    <row r="266" spans="2:10" x14ac:dyDescent="0.35">
      <c r="B266" s="77" t="s">
        <v>290</v>
      </c>
      <c r="C266" s="77">
        <f>'Fibre loss'!E$16</f>
        <v>300</v>
      </c>
      <c r="D266" s="77">
        <f>'Fibre loss'!F$16</f>
        <v>150</v>
      </c>
      <c r="E266" s="77">
        <f>'Fibre loss'!G$16</f>
        <v>1500</v>
      </c>
      <c r="F266" s="77">
        <f>'Fibre loss'!H$16</f>
        <v>0</v>
      </c>
      <c r="G266" s="77">
        <f>'Fibre loss'!I$16</f>
        <v>45</v>
      </c>
      <c r="H266" s="77">
        <f>'Fibre loss'!J$16</f>
        <v>1995</v>
      </c>
      <c r="J266" s="124">
        <f t="shared" si="0"/>
        <v>450</v>
      </c>
    </row>
    <row r="267" spans="2:10" x14ac:dyDescent="0.35">
      <c r="B267" s="77" t="s">
        <v>291</v>
      </c>
      <c r="C267" s="122">
        <f>'ISO open loop'!E$16</f>
        <v>300</v>
      </c>
      <c r="D267" s="122">
        <f>'ISO open loop'!F$16</f>
        <v>150</v>
      </c>
      <c r="E267" s="122">
        <f>'ISO open loop'!G$16</f>
        <v>1500</v>
      </c>
      <c r="F267" s="122">
        <f>'ISO open loop'!H$16</f>
        <v>0</v>
      </c>
      <c r="G267" s="122">
        <f>'ISO open loop'!I$16</f>
        <v>-150</v>
      </c>
      <c r="H267" s="122">
        <f>'ISO open loop'!J$16</f>
        <v>1800</v>
      </c>
      <c r="J267" s="124">
        <f t="shared" si="0"/>
        <v>450</v>
      </c>
    </row>
    <row r="268" spans="2:10" x14ac:dyDescent="0.35">
      <c r="B268" s="77" t="s">
        <v>292</v>
      </c>
      <c r="C268" s="122">
        <f>'GHG &amp; PAS closed loop'!E$16</f>
        <v>0</v>
      </c>
      <c r="D268" s="122">
        <f>'GHG &amp; PAS closed loop'!F$16</f>
        <v>300</v>
      </c>
      <c r="E268" s="122">
        <f>'GHG &amp; PAS closed loop'!G$16</f>
        <v>1500</v>
      </c>
      <c r="F268" s="122">
        <f>'GHG &amp; PAS closed loop'!H$16</f>
        <v>0</v>
      </c>
      <c r="G268" s="122">
        <f>'GHG &amp; PAS closed loop'!I$16</f>
        <v>0</v>
      </c>
      <c r="H268" s="122">
        <f>'GHG &amp; PAS closed loop'!J$16</f>
        <v>1800</v>
      </c>
      <c r="J268" s="124">
        <f t="shared" si="0"/>
        <v>300</v>
      </c>
    </row>
    <row r="269" spans="2:10" x14ac:dyDescent="0.35">
      <c r="B269" s="77" t="s">
        <v>293</v>
      </c>
      <c r="C269" s="122">
        <f>'BPX open loop'!E$16</f>
        <v>180.00000000000003</v>
      </c>
      <c r="D269" s="122">
        <f>'BPX open loop'!F$16</f>
        <v>210</v>
      </c>
      <c r="E269" s="122">
        <f>'BPX open loop'!G$16</f>
        <v>1500</v>
      </c>
      <c r="F269" s="122">
        <f>'BPX open loop'!H$16</f>
        <v>150.00000000000003</v>
      </c>
      <c r="G269" s="122">
        <f>'BPX open loop'!I$16</f>
        <v>0</v>
      </c>
      <c r="H269" s="122">
        <f>'BPX open loop'!J$16</f>
        <v>2040</v>
      </c>
      <c r="J269" s="124">
        <f t="shared" si="0"/>
        <v>390</v>
      </c>
    </row>
    <row r="270" spans="2:10" x14ac:dyDescent="0.35">
      <c r="B270" s="77" t="s">
        <v>294</v>
      </c>
      <c r="C270" s="122">
        <f>'BPX closed loop'!E$16</f>
        <v>300</v>
      </c>
      <c r="D270" s="122">
        <f>'BPX closed loop'!F$16</f>
        <v>150</v>
      </c>
      <c r="E270" s="122">
        <f>'BPX closed loop'!G$16</f>
        <v>1500</v>
      </c>
      <c r="F270" s="122">
        <f>'BPX closed loop'!H$16</f>
        <v>150.00000000000003</v>
      </c>
      <c r="G270" s="122">
        <f>'BPX closed loop'!I$16</f>
        <v>0</v>
      </c>
      <c r="H270" s="122">
        <f>'BPX closed loop'!J$16</f>
        <v>2100</v>
      </c>
      <c r="J270" s="124">
        <f t="shared" si="0"/>
        <v>450</v>
      </c>
    </row>
    <row r="271" spans="2:10" x14ac:dyDescent="0.35">
      <c r="B271" s="77" t="s">
        <v>295</v>
      </c>
      <c r="C271" s="122">
        <f>'ILCD attr &gt; 0'!E$16</f>
        <v>180.00000000000003</v>
      </c>
      <c r="D271" s="122">
        <f>'ILCD attr &gt; 0'!F$16</f>
        <v>210</v>
      </c>
      <c r="E271" s="122">
        <f>'ILCD attr &gt; 0'!G$16</f>
        <v>1500</v>
      </c>
      <c r="F271" s="122">
        <f>'ILCD attr &gt; 0'!H$16</f>
        <v>150.00000000000003</v>
      </c>
      <c r="G271" s="122">
        <f>'ILCD attr &gt; 0'!I$16</f>
        <v>0</v>
      </c>
      <c r="H271" s="122">
        <f>'ILCD attr &gt; 0'!J$16</f>
        <v>2040</v>
      </c>
      <c r="J271" s="124">
        <f t="shared" si="0"/>
        <v>390</v>
      </c>
    </row>
    <row r="272" spans="2:10" x14ac:dyDescent="0.35">
      <c r="B272" s="77" t="s">
        <v>296</v>
      </c>
      <c r="C272" s="122">
        <f>'ILCD attr &lt; 0'!E$16</f>
        <v>180.00000000000003</v>
      </c>
      <c r="D272" s="122">
        <f>'ILCD attr &lt; 0'!F$16</f>
        <v>210</v>
      </c>
      <c r="E272" s="122">
        <f>'ILCD attr &lt; 0'!G$16</f>
        <v>1500</v>
      </c>
      <c r="F272" s="122">
        <f>'ILCD attr &lt; 0'!H$16</f>
        <v>0</v>
      </c>
      <c r="G272" s="122">
        <f>'ILCD attr &lt; 0'!I$16</f>
        <v>0</v>
      </c>
      <c r="H272" s="122">
        <f>'ILCD attr &lt; 0'!J$16</f>
        <v>1890</v>
      </c>
      <c r="J272" s="124">
        <f t="shared" si="0"/>
        <v>390</v>
      </c>
    </row>
    <row r="273" spans="2:11" x14ac:dyDescent="0.35">
      <c r="B273" s="77" t="s">
        <v>297</v>
      </c>
      <c r="C273" s="122">
        <f>'ILCD conseq'!E$16</f>
        <v>300</v>
      </c>
      <c r="D273" s="122">
        <f>'ILCD conseq'!F$16</f>
        <v>300</v>
      </c>
      <c r="E273" s="122">
        <f>'ILCD conseq'!G$16</f>
        <v>1500</v>
      </c>
      <c r="F273" s="122">
        <f>'ILCD conseq'!H$16</f>
        <v>0</v>
      </c>
      <c r="G273" s="122">
        <f>'ILCD conseq'!I$16</f>
        <v>-150</v>
      </c>
      <c r="H273" s="122">
        <f>'ILCD conseq'!J$16</f>
        <v>1950</v>
      </c>
      <c r="J273" s="124">
        <f t="shared" si="0"/>
        <v>600</v>
      </c>
      <c r="K273" s="76">
        <f>G273</f>
        <v>-150</v>
      </c>
    </row>
    <row r="274" spans="2:11" x14ac:dyDescent="0.35">
      <c r="B274" s="77" t="s">
        <v>105</v>
      </c>
      <c r="C274" s="122">
        <f>'PFCR for paper'!E$16</f>
        <v>300</v>
      </c>
      <c r="D274" s="122">
        <f>'PFCR for paper'!F$16</f>
        <v>300</v>
      </c>
      <c r="E274" s="122">
        <f>'PFCR for paper'!G$16</f>
        <v>1500</v>
      </c>
      <c r="F274" s="122">
        <f>'PFCR for paper'!H$16</f>
        <v>0</v>
      </c>
      <c r="G274" s="122">
        <f>'PFCR for paper'!I$16</f>
        <v>-150</v>
      </c>
      <c r="H274" s="122">
        <f>'PFCR for paper'!J$16</f>
        <v>1950</v>
      </c>
      <c r="J274" s="124">
        <f t="shared" si="0"/>
        <v>600</v>
      </c>
      <c r="K274" s="76">
        <f>G274</f>
        <v>-150</v>
      </c>
    </row>
    <row r="275" spans="2:11" x14ac:dyDescent="0.35">
      <c r="B275" s="77" t="s">
        <v>275</v>
      </c>
      <c r="C275" s="122">
        <f>'PEF June 2012'!E$16</f>
        <v>300</v>
      </c>
      <c r="D275" s="122">
        <f>'PEF June 2012'!F$16</f>
        <v>150</v>
      </c>
      <c r="E275" s="122">
        <f>'PEF June 2012'!G$16</f>
        <v>1500</v>
      </c>
      <c r="F275" s="122">
        <f>'PEF June 2012'!H$16</f>
        <v>0</v>
      </c>
      <c r="G275" s="122">
        <f>'PEF June 2012'!I$16</f>
        <v>0</v>
      </c>
      <c r="H275" s="122">
        <f>'PEF June 2012'!J$16</f>
        <v>1950</v>
      </c>
      <c r="J275" s="124">
        <f t="shared" si="0"/>
        <v>450</v>
      </c>
    </row>
    <row r="276" spans="2:11" x14ac:dyDescent="0.35">
      <c r="B276" s="77" t="s">
        <v>254</v>
      </c>
      <c r="C276" s="122">
        <f>'PEF April 2013'!E$16</f>
        <v>450</v>
      </c>
      <c r="D276" s="122">
        <f>'PEF April 2013'!F$16</f>
        <v>75</v>
      </c>
      <c r="E276" s="122">
        <f>'PEF April 2013'!G$16</f>
        <v>1500</v>
      </c>
      <c r="F276" s="122">
        <f>'PEF April 2013'!H$16</f>
        <v>250</v>
      </c>
      <c r="G276" s="123">
        <f>'PEF April 2013'!I$16</f>
        <v>-125</v>
      </c>
      <c r="H276" s="123">
        <f>'PEF April 2013'!J$16</f>
        <v>2150</v>
      </c>
      <c r="J276" s="124">
        <f t="shared" si="0"/>
        <v>525</v>
      </c>
    </row>
    <row r="277" spans="2:11" x14ac:dyDescent="0.35">
      <c r="J277" s="124"/>
    </row>
    <row r="307" spans="2:2" x14ac:dyDescent="0.35">
      <c r="B307" s="29" t="s">
        <v>189</v>
      </c>
    </row>
  </sheetData>
  <sheetProtection password="CAC5" sheet="1" objects="1" scenarios="1" selectLockedCells="1" selectUnlockedCells="1"/>
  <pageMargins left="0.70866141732283472" right="0.70866141732283472" top="0.74803149606299213" bottom="0.74803149606299213" header="0.31496062992125984" footer="0.31496062992125984"/>
  <pageSetup paperSize="8" orientation="landscape"/>
  <rowBreaks count="1" manualBreakCount="1">
    <brk id="50" max="16383" man="1"/>
  </row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2"/>
  </sheetPr>
  <dimension ref="A1:I69"/>
  <sheetViews>
    <sheetView showGridLines="0" zoomScale="90" zoomScaleNormal="90" zoomScalePageLayoutView="90" workbookViewId="0">
      <selection activeCell="D5" sqref="D5"/>
    </sheetView>
  </sheetViews>
  <sheetFormatPr defaultColWidth="0" defaultRowHeight="12.5" zeroHeight="1" x14ac:dyDescent="0.25"/>
  <cols>
    <col min="1" max="1" width="9.36328125" style="29" customWidth="1"/>
    <col min="2" max="2" width="11.453125" style="29" customWidth="1"/>
    <col min="3" max="3" width="67.453125" style="29" customWidth="1"/>
    <col min="4" max="4" width="8.453125" style="29" customWidth="1"/>
    <col min="5" max="5" width="12.81640625" style="29" customWidth="1"/>
    <col min="6" max="6" width="44.1796875" style="29" customWidth="1"/>
    <col min="7" max="8" width="9.1796875" style="29" customWidth="1"/>
    <col min="9" max="9" width="25.6328125" style="29" customWidth="1"/>
    <col min="10" max="16384" width="9.1796875" style="29" hidden="1"/>
  </cols>
  <sheetData>
    <row r="1" spans="1:6" x14ac:dyDescent="0.25">
      <c r="A1" s="13" t="s">
        <v>130</v>
      </c>
    </row>
    <row r="2" spans="1:6" x14ac:dyDescent="0.25">
      <c r="C2" s="134" t="s">
        <v>315</v>
      </c>
      <c r="D2" s="135"/>
      <c r="E2" s="135"/>
      <c r="F2" s="136"/>
    </row>
    <row r="3" spans="1:6" ht="15.75" customHeight="1" thickBot="1" x14ac:dyDescent="0.3">
      <c r="B3" s="30" t="s">
        <v>79</v>
      </c>
      <c r="C3" s="30" t="s">
        <v>80</v>
      </c>
      <c r="D3" s="31" t="s">
        <v>87</v>
      </c>
      <c r="E3" s="30"/>
      <c r="F3" s="30" t="s">
        <v>138</v>
      </c>
    </row>
    <row r="4" spans="1:6" x14ac:dyDescent="0.25">
      <c r="B4" s="32" t="s">
        <v>77</v>
      </c>
      <c r="C4" s="33" t="s">
        <v>78</v>
      </c>
      <c r="D4" s="133"/>
      <c r="E4" s="133"/>
      <c r="F4" s="34"/>
    </row>
    <row r="5" spans="1:6" x14ac:dyDescent="0.25">
      <c r="B5" s="35" t="s">
        <v>4</v>
      </c>
      <c r="C5" s="36" t="s">
        <v>81</v>
      </c>
      <c r="D5" s="3">
        <v>600</v>
      </c>
      <c r="E5" s="35" t="s">
        <v>135</v>
      </c>
      <c r="F5" s="35" t="s">
        <v>139</v>
      </c>
    </row>
    <row r="6" spans="1:6" x14ac:dyDescent="0.25">
      <c r="B6" s="35" t="s">
        <v>5</v>
      </c>
      <c r="C6" s="36" t="s">
        <v>201</v>
      </c>
      <c r="D6" s="3">
        <v>300</v>
      </c>
      <c r="E6" s="35" t="s">
        <v>135</v>
      </c>
      <c r="F6" s="35" t="s">
        <v>139</v>
      </c>
    </row>
    <row r="7" spans="1:6" x14ac:dyDescent="0.25">
      <c r="B7" s="35" t="s">
        <v>6</v>
      </c>
      <c r="C7" s="37" t="s">
        <v>82</v>
      </c>
      <c r="D7" s="3">
        <v>500</v>
      </c>
      <c r="E7" s="35" t="s">
        <v>135</v>
      </c>
      <c r="F7" s="35" t="s">
        <v>139</v>
      </c>
    </row>
    <row r="8" spans="1:6" x14ac:dyDescent="0.25">
      <c r="B8" s="35" t="s">
        <v>7</v>
      </c>
      <c r="C8" s="36" t="s">
        <v>202</v>
      </c>
      <c r="D8" s="3">
        <v>1500</v>
      </c>
      <c r="E8" s="35" t="s">
        <v>135</v>
      </c>
      <c r="F8" s="35" t="s">
        <v>139</v>
      </c>
    </row>
    <row r="9" spans="1:6" ht="15.5" x14ac:dyDescent="0.4">
      <c r="B9" s="35" t="s">
        <v>268</v>
      </c>
      <c r="C9" s="36" t="s">
        <v>84</v>
      </c>
      <c r="D9" s="38" t="s">
        <v>136</v>
      </c>
      <c r="E9" s="38"/>
      <c r="F9" s="35"/>
    </row>
    <row r="10" spans="1:6" ht="15.5" x14ac:dyDescent="0.4">
      <c r="B10" s="35" t="s">
        <v>269</v>
      </c>
      <c r="C10" s="36" t="s">
        <v>85</v>
      </c>
      <c r="D10" s="38" t="s">
        <v>136</v>
      </c>
      <c r="E10" s="38"/>
      <c r="F10" s="35"/>
    </row>
    <row r="11" spans="1:6" ht="15.5" x14ac:dyDescent="0.4">
      <c r="B11" s="35" t="s">
        <v>198</v>
      </c>
      <c r="C11" s="36" t="s">
        <v>200</v>
      </c>
      <c r="D11" s="3">
        <v>300</v>
      </c>
      <c r="E11" s="35" t="s">
        <v>135</v>
      </c>
      <c r="F11" s="35" t="s">
        <v>139</v>
      </c>
    </row>
    <row r="12" spans="1:6" ht="15.5" x14ac:dyDescent="0.4">
      <c r="B12" s="97" t="s">
        <v>266</v>
      </c>
      <c r="C12" s="98" t="s">
        <v>162</v>
      </c>
      <c r="D12" s="3">
        <v>20</v>
      </c>
      <c r="E12" s="35" t="s">
        <v>135</v>
      </c>
      <c r="F12" s="35" t="s">
        <v>139</v>
      </c>
    </row>
    <row r="13" spans="1:6" x14ac:dyDescent="0.25">
      <c r="B13" s="35" t="s">
        <v>8</v>
      </c>
      <c r="C13" s="36" t="s">
        <v>86</v>
      </c>
      <c r="D13" s="40">
        <v>50</v>
      </c>
      <c r="E13" s="35" t="s">
        <v>88</v>
      </c>
      <c r="F13" s="35" t="s">
        <v>137</v>
      </c>
    </row>
    <row r="14" spans="1:6" x14ac:dyDescent="0.25">
      <c r="B14" s="35" t="s">
        <v>20</v>
      </c>
      <c r="C14" s="36" t="s">
        <v>83</v>
      </c>
      <c r="D14" s="3">
        <v>70</v>
      </c>
      <c r="E14" s="35" t="s">
        <v>88</v>
      </c>
      <c r="F14" s="35" t="s">
        <v>167</v>
      </c>
    </row>
    <row r="15" spans="1:6" ht="15.5" x14ac:dyDescent="0.4">
      <c r="B15" s="35" t="s">
        <v>267</v>
      </c>
      <c r="C15" s="36" t="s">
        <v>161</v>
      </c>
      <c r="D15" s="3">
        <v>0</v>
      </c>
      <c r="E15" s="35" t="s">
        <v>88</v>
      </c>
      <c r="F15" s="35" t="s">
        <v>137</v>
      </c>
    </row>
    <row r="16" spans="1:6" x14ac:dyDescent="0.25">
      <c r="B16" s="35" t="s">
        <v>21</v>
      </c>
      <c r="C16" s="36" t="s">
        <v>89</v>
      </c>
      <c r="D16" s="3">
        <v>15</v>
      </c>
      <c r="E16" s="35" t="s">
        <v>88</v>
      </c>
      <c r="F16" s="35" t="s">
        <v>137</v>
      </c>
    </row>
    <row r="17" spans="2:6" x14ac:dyDescent="0.25"/>
    <row r="18" spans="2:6" x14ac:dyDescent="0.25"/>
    <row r="19" spans="2:6" ht="27" customHeight="1" x14ac:dyDescent="0.25">
      <c r="B19" s="132" t="s">
        <v>146</v>
      </c>
      <c r="C19" s="132"/>
      <c r="D19" s="132"/>
      <c r="E19" s="132"/>
      <c r="F19" s="132"/>
    </row>
    <row r="20" spans="2:6" x14ac:dyDescent="0.25"/>
    <row r="21" spans="2:6" ht="13.5" thickBot="1" x14ac:dyDescent="0.3">
      <c r="B21" s="30" t="s">
        <v>134</v>
      </c>
      <c r="C21" s="30"/>
      <c r="D21" s="31" t="s">
        <v>87</v>
      </c>
      <c r="E21" s="30"/>
      <c r="F21" s="30" t="s">
        <v>138</v>
      </c>
    </row>
    <row r="22" spans="2:6" x14ac:dyDescent="0.25">
      <c r="B22" s="35" t="s">
        <v>0</v>
      </c>
      <c r="C22" s="36" t="s">
        <v>84</v>
      </c>
      <c r="D22" s="40">
        <v>0</v>
      </c>
      <c r="E22" s="35" t="s">
        <v>88</v>
      </c>
      <c r="F22" s="35" t="s">
        <v>140</v>
      </c>
    </row>
    <row r="23" spans="2:6" x14ac:dyDescent="0.25">
      <c r="B23" s="35"/>
      <c r="C23" s="36"/>
      <c r="D23" s="40">
        <v>50</v>
      </c>
      <c r="E23" s="35" t="s">
        <v>88</v>
      </c>
      <c r="F23" s="35" t="s">
        <v>145</v>
      </c>
    </row>
    <row r="24" spans="2:6" x14ac:dyDescent="0.25">
      <c r="B24" s="35"/>
      <c r="C24" s="36"/>
      <c r="D24" s="40">
        <v>100</v>
      </c>
      <c r="E24" s="35" t="s">
        <v>88</v>
      </c>
      <c r="F24" s="35" t="s">
        <v>141</v>
      </c>
    </row>
    <row r="25" spans="2:6" x14ac:dyDescent="0.25">
      <c r="B25" s="35" t="s">
        <v>1</v>
      </c>
      <c r="C25" s="36" t="s">
        <v>85</v>
      </c>
      <c r="D25" s="40">
        <v>0</v>
      </c>
      <c r="E25" s="35" t="s">
        <v>88</v>
      </c>
      <c r="F25" s="35" t="s">
        <v>142</v>
      </c>
    </row>
    <row r="26" spans="2:6" x14ac:dyDescent="0.25">
      <c r="B26" s="35"/>
      <c r="C26" s="35"/>
      <c r="D26" s="40">
        <v>50</v>
      </c>
      <c r="E26" s="35" t="s">
        <v>88</v>
      </c>
      <c r="F26" s="35" t="s">
        <v>144</v>
      </c>
    </row>
    <row r="27" spans="2:6" x14ac:dyDescent="0.25">
      <c r="B27" s="35"/>
      <c r="C27" s="35"/>
      <c r="D27" s="40">
        <v>100</v>
      </c>
      <c r="E27" s="35" t="s">
        <v>88</v>
      </c>
      <c r="F27" s="35" t="s">
        <v>143</v>
      </c>
    </row>
    <row r="28" spans="2:6" x14ac:dyDescent="0.25"/>
    <row r="29" spans="2:6" x14ac:dyDescent="0.25"/>
    <row r="30" spans="2:6" x14ac:dyDescent="0.25"/>
    <row r="31" spans="2:6" x14ac:dyDescent="0.25"/>
    <row r="32" spans="2: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8" x14ac:dyDescent="0.25"/>
    <row r="50" spans="2:8" x14ac:dyDescent="0.25"/>
    <row r="51" spans="2:8" x14ac:dyDescent="0.25"/>
    <row r="52" spans="2:8" x14ac:dyDescent="0.25"/>
    <row r="53" spans="2:8" x14ac:dyDescent="0.25"/>
    <row r="54" spans="2:8" x14ac:dyDescent="0.25"/>
    <row r="55" spans="2:8" x14ac:dyDescent="0.25"/>
    <row r="56" spans="2:8" x14ac:dyDescent="0.25"/>
    <row r="57" spans="2:8" x14ac:dyDescent="0.25"/>
    <row r="58" spans="2:8" x14ac:dyDescent="0.25">
      <c r="B58" s="29" t="s">
        <v>189</v>
      </c>
      <c r="C58" s="39"/>
      <c r="D58" s="39"/>
      <c r="E58" s="39"/>
      <c r="F58" s="39"/>
      <c r="G58" s="39"/>
      <c r="H58" s="39"/>
    </row>
    <row r="59" spans="2:8" x14ac:dyDescent="0.25"/>
    <row r="60" spans="2:8" x14ac:dyDescent="0.25"/>
    <row r="61" spans="2:8" hidden="1" x14ac:dyDescent="0.25"/>
    <row r="62" spans="2:8" hidden="1" x14ac:dyDescent="0.25"/>
    <row r="63" spans="2:8" hidden="1" x14ac:dyDescent="0.25"/>
    <row r="64" spans="2:8" hidden="1" x14ac:dyDescent="0.25"/>
    <row r="65" hidden="1" x14ac:dyDescent="0.25"/>
    <row r="66" hidden="1" x14ac:dyDescent="0.25"/>
    <row r="67" hidden="1" x14ac:dyDescent="0.25"/>
    <row r="68" hidden="1" x14ac:dyDescent="0.25"/>
    <row r="69" x14ac:dyDescent="0.25"/>
  </sheetData>
  <sheetProtection password="CAC5" sheet="1" objects="1" scenarios="1" selectLockedCells="1"/>
  <mergeCells count="3">
    <mergeCell ref="B19:F19"/>
    <mergeCell ref="D4:E4"/>
    <mergeCell ref="C2:F2"/>
  </mergeCells>
  <dataValidations count="3">
    <dataValidation type="decimal" allowBlank="1" showInputMessage="1" showErrorMessage="1" error="Please insert a value between the minimum and maximum value" sqref="D23 D26">
      <formula1>D22</formula1>
      <formula2>D24</formula2>
    </dataValidation>
    <dataValidation type="decimal" allowBlank="1" showInputMessage="1" showErrorMessage="1" error="Please insert a value between 0 and the intermediate value" sqref="D22 D25">
      <formula1>0</formula1>
      <formula2>D23</formula2>
    </dataValidation>
    <dataValidation type="decimal" allowBlank="1" showInputMessage="1" showErrorMessage="1" error="Please insert a value between the intermediate value and 100" sqref="D24 D27">
      <formula1>D23</formula1>
      <formula2>100</formula2>
    </dataValidation>
  </dataValidations>
  <pageMargins left="0.70866141732283472" right="0.70866141732283472" top="0.74803149606299213" bottom="0.74803149606299213" header="0.31496062992125984" footer="0.31496062992125984"/>
  <pageSetup paperSize="9" scale="60"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G17"/>
  <sheetViews>
    <sheetView zoomScale="110" zoomScaleNormal="110" zoomScalePageLayoutView="110" workbookViewId="0"/>
  </sheetViews>
  <sheetFormatPr defaultColWidth="9.1796875" defaultRowHeight="12.5" x14ac:dyDescent="0.25"/>
  <cols>
    <col min="1" max="1" width="50.6328125" style="87" bestFit="1" customWidth="1"/>
    <col min="2" max="2" width="75.81640625" style="87" customWidth="1"/>
    <col min="3" max="3" width="12.453125" style="90" bestFit="1" customWidth="1"/>
    <col min="4" max="4" width="11.81640625" style="90" customWidth="1"/>
    <col min="5" max="5" width="9.1796875" style="90"/>
    <col min="6" max="6" width="17.453125" style="90" customWidth="1"/>
    <col min="7" max="7" width="38.453125" style="90" bestFit="1" customWidth="1"/>
    <col min="8" max="16384" width="9.1796875" style="87"/>
  </cols>
  <sheetData>
    <row r="1" spans="1:7" x14ac:dyDescent="0.25">
      <c r="A1" s="13" t="s">
        <v>130</v>
      </c>
    </row>
    <row r="2" spans="1:7" x14ac:dyDescent="0.25">
      <c r="A2" s="83" t="s">
        <v>234</v>
      </c>
    </row>
    <row r="3" spans="1:7" ht="13" x14ac:dyDescent="0.3">
      <c r="A3" s="88" t="s">
        <v>39</v>
      </c>
      <c r="B3" s="88" t="s">
        <v>260</v>
      </c>
      <c r="C3" s="91" t="s">
        <v>261</v>
      </c>
      <c r="D3" s="92"/>
      <c r="E3" s="92"/>
      <c r="F3" s="92"/>
      <c r="G3" s="92"/>
    </row>
    <row r="4" spans="1:7" ht="26" x14ac:dyDescent="0.25">
      <c r="A4" s="81"/>
      <c r="B4" s="81"/>
      <c r="C4" s="93" t="s">
        <v>2</v>
      </c>
      <c r="D4" s="93" t="s">
        <v>128</v>
      </c>
      <c r="E4" s="93" t="s">
        <v>133</v>
      </c>
      <c r="F4" s="93" t="s">
        <v>3</v>
      </c>
      <c r="G4" s="93" t="s">
        <v>129</v>
      </c>
    </row>
    <row r="5" spans="1:7" ht="15.5" x14ac:dyDescent="0.4">
      <c r="A5" s="89" t="s">
        <v>14</v>
      </c>
      <c r="B5" s="89" t="s">
        <v>153</v>
      </c>
      <c r="C5" s="94" t="s">
        <v>255</v>
      </c>
      <c r="D5" s="94" t="s">
        <v>256</v>
      </c>
      <c r="E5" s="94" t="s">
        <v>7</v>
      </c>
      <c r="F5" s="94" t="s">
        <v>12</v>
      </c>
      <c r="G5" s="94" t="s">
        <v>15</v>
      </c>
    </row>
    <row r="6" spans="1:7" ht="15.5" x14ac:dyDescent="0.4">
      <c r="A6" s="89" t="s">
        <v>102</v>
      </c>
      <c r="B6" s="89" t="s">
        <v>154</v>
      </c>
      <c r="C6" s="94" t="s">
        <v>255</v>
      </c>
      <c r="D6" s="94" t="s">
        <v>256</v>
      </c>
      <c r="E6" s="94" t="s">
        <v>7</v>
      </c>
      <c r="F6" s="94" t="s">
        <v>12</v>
      </c>
      <c r="G6" s="94" t="s">
        <v>103</v>
      </c>
    </row>
    <row r="7" spans="1:7" ht="15.5" x14ac:dyDescent="0.4">
      <c r="A7" s="89" t="s">
        <v>303</v>
      </c>
      <c r="B7" s="89" t="s">
        <v>248</v>
      </c>
      <c r="C7" s="94" t="s">
        <v>255</v>
      </c>
      <c r="D7" s="94" t="s">
        <v>256</v>
      </c>
      <c r="E7" s="94" t="s">
        <v>7</v>
      </c>
      <c r="F7" s="94" t="s">
        <v>12</v>
      </c>
      <c r="G7" s="94" t="s">
        <v>247</v>
      </c>
    </row>
    <row r="8" spans="1:7" ht="15.5" x14ac:dyDescent="0.4">
      <c r="A8" s="89" t="s">
        <v>150</v>
      </c>
      <c r="B8" s="89" t="s">
        <v>152</v>
      </c>
      <c r="C8" s="94" t="s">
        <v>233</v>
      </c>
      <c r="D8" s="94" t="s">
        <v>232</v>
      </c>
      <c r="E8" s="94" t="s">
        <v>7</v>
      </c>
      <c r="F8" s="94" t="s">
        <v>12</v>
      </c>
      <c r="G8" s="94" t="s">
        <v>15</v>
      </c>
    </row>
    <row r="9" spans="1:7" ht="15.5" x14ac:dyDescent="0.4">
      <c r="A9" s="89" t="s">
        <v>304</v>
      </c>
      <c r="B9" s="89" t="s">
        <v>173</v>
      </c>
      <c r="C9" s="94" t="s">
        <v>4</v>
      </c>
      <c r="D9" s="94" t="s">
        <v>232</v>
      </c>
      <c r="E9" s="94" t="s">
        <v>7</v>
      </c>
      <c r="F9" s="94" t="s">
        <v>12</v>
      </c>
      <c r="G9" s="94" t="s">
        <v>37</v>
      </c>
    </row>
    <row r="10" spans="1:7" ht="15" x14ac:dyDescent="0.4">
      <c r="A10" s="89" t="s">
        <v>155</v>
      </c>
      <c r="B10" s="89" t="s">
        <v>159</v>
      </c>
      <c r="C10" s="94" t="s">
        <v>157</v>
      </c>
      <c r="D10" s="94" t="s">
        <v>18</v>
      </c>
      <c r="E10" s="94" t="s">
        <v>7</v>
      </c>
      <c r="F10" s="94" t="s">
        <v>158</v>
      </c>
      <c r="G10" s="94" t="s">
        <v>160</v>
      </c>
    </row>
    <row r="11" spans="1:7" ht="15.5" x14ac:dyDescent="0.4">
      <c r="A11" s="89" t="s">
        <v>163</v>
      </c>
      <c r="B11" s="89" t="s">
        <v>257</v>
      </c>
      <c r="C11" s="94" t="s">
        <v>255</v>
      </c>
      <c r="D11" s="94" t="s">
        <v>256</v>
      </c>
      <c r="E11" s="95" t="s">
        <v>7</v>
      </c>
      <c r="F11" s="95" t="s">
        <v>19</v>
      </c>
      <c r="G11" s="96" t="s">
        <v>27</v>
      </c>
    </row>
    <row r="12" spans="1:7" ht="15" x14ac:dyDescent="0.4">
      <c r="A12" s="89" t="s">
        <v>169</v>
      </c>
      <c r="B12" s="89" t="s">
        <v>258</v>
      </c>
      <c r="C12" s="95" t="s">
        <v>17</v>
      </c>
      <c r="D12" s="95" t="s">
        <v>18</v>
      </c>
      <c r="E12" s="95" t="s">
        <v>7</v>
      </c>
      <c r="F12" s="95" t="s">
        <v>19</v>
      </c>
      <c r="G12" s="96" t="s">
        <v>15</v>
      </c>
    </row>
    <row r="13" spans="1:7" ht="15" x14ac:dyDescent="0.4">
      <c r="A13" s="89" t="s">
        <v>168</v>
      </c>
      <c r="B13" s="89" t="s">
        <v>170</v>
      </c>
      <c r="C13" s="95" t="s">
        <v>17</v>
      </c>
      <c r="D13" s="95" t="s">
        <v>18</v>
      </c>
      <c r="E13" s="95" t="s">
        <v>7</v>
      </c>
      <c r="F13" s="95" t="s">
        <v>12</v>
      </c>
      <c r="G13" s="96" t="s">
        <v>15</v>
      </c>
    </row>
    <row r="14" spans="1:7" ht="15.5" x14ac:dyDescent="0.4">
      <c r="A14" s="89" t="s">
        <v>90</v>
      </c>
      <c r="B14" s="89" t="s">
        <v>172</v>
      </c>
      <c r="C14" s="94" t="s">
        <v>255</v>
      </c>
      <c r="D14" s="94" t="s">
        <v>232</v>
      </c>
      <c r="E14" s="95" t="s">
        <v>7</v>
      </c>
      <c r="F14" s="95" t="s">
        <v>12</v>
      </c>
      <c r="G14" s="96" t="s">
        <v>149</v>
      </c>
    </row>
    <row r="15" spans="1:7" ht="13" x14ac:dyDescent="0.3">
      <c r="A15" s="89" t="s">
        <v>105</v>
      </c>
      <c r="B15" s="89"/>
      <c r="C15" s="94"/>
      <c r="D15" s="94"/>
      <c r="E15" s="95"/>
      <c r="F15" s="95"/>
      <c r="G15" s="96"/>
    </row>
    <row r="16" spans="1:7" ht="15.5" x14ac:dyDescent="0.4">
      <c r="A16" s="89" t="s">
        <v>275</v>
      </c>
      <c r="B16" s="89" t="s">
        <v>203</v>
      </c>
      <c r="C16" s="94" t="s">
        <v>255</v>
      </c>
      <c r="D16" s="94" t="s">
        <v>256</v>
      </c>
      <c r="E16" s="95" t="s">
        <v>7</v>
      </c>
      <c r="F16" s="95" t="s">
        <v>12</v>
      </c>
      <c r="G16" s="96" t="s">
        <v>199</v>
      </c>
    </row>
    <row r="17" spans="1:7" ht="15.5" x14ac:dyDescent="0.4">
      <c r="A17" s="89" t="s">
        <v>254</v>
      </c>
      <c r="B17" s="89" t="s">
        <v>270</v>
      </c>
      <c r="C17" s="94" t="s">
        <v>259</v>
      </c>
      <c r="D17" s="94" t="s">
        <v>250</v>
      </c>
      <c r="E17" s="95" t="s">
        <v>7</v>
      </c>
      <c r="F17" s="95" t="s">
        <v>251</v>
      </c>
      <c r="G17" s="96" t="s">
        <v>252</v>
      </c>
    </row>
  </sheetData>
  <sheetProtection password="CAC5" sheet="1" objects="1" scenarios="1" selectLockedCells="1" selectUnlockedCells="1"/>
  <pageMargins left="0.7" right="0.7" top="0.75" bottom="0.75" header="0.3" footer="0.3"/>
  <pageSetup paperSize="8" scale="82"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5"/>
    <pageSetUpPr fitToPage="1"/>
  </sheetPr>
  <dimension ref="A1:R93"/>
  <sheetViews>
    <sheetView zoomScale="60" zoomScaleNormal="60" zoomScaleSheetLayoutView="40" zoomScalePageLayoutView="60" workbookViewId="0">
      <selection activeCell="M9" sqref="M9"/>
    </sheetView>
  </sheetViews>
  <sheetFormatPr defaultColWidth="0" defaultRowHeight="12.5" zeroHeight="1" x14ac:dyDescent="0.25"/>
  <cols>
    <col min="1" max="18" width="9.1796875" style="4" customWidth="1"/>
    <col min="19" max="16384" width="11.453125" style="4" hidden="1"/>
  </cols>
  <sheetData>
    <row r="1" spans="1:13" x14ac:dyDescent="0.25">
      <c r="A1" s="13" t="s">
        <v>130</v>
      </c>
    </row>
    <row r="2" spans="1:13" ht="20" x14ac:dyDescent="0.4">
      <c r="B2" s="5" t="s">
        <v>14</v>
      </c>
    </row>
    <row r="3" spans="1:13" x14ac:dyDescent="0.25"/>
    <row r="4" spans="1:13" ht="15" x14ac:dyDescent="0.4">
      <c r="B4" s="10" t="s">
        <v>16</v>
      </c>
      <c r="C4" s="10" t="s">
        <v>153</v>
      </c>
    </row>
    <row r="5" spans="1:13" x14ac:dyDescent="0.25"/>
    <row r="6" spans="1:13" x14ac:dyDescent="0.25"/>
    <row r="7" spans="1:13" ht="26" x14ac:dyDescent="0.3">
      <c r="B7" s="11" t="s">
        <v>0</v>
      </c>
      <c r="C7" s="11" t="s">
        <v>1</v>
      </c>
      <c r="D7" s="11"/>
      <c r="E7" s="16" t="s">
        <v>2</v>
      </c>
      <c r="F7" s="16" t="s">
        <v>128</v>
      </c>
      <c r="G7" s="16" t="s">
        <v>133</v>
      </c>
      <c r="H7" s="16" t="s">
        <v>3</v>
      </c>
      <c r="I7" s="16" t="s">
        <v>129</v>
      </c>
      <c r="J7" s="16" t="s">
        <v>9</v>
      </c>
    </row>
    <row r="8" spans="1:13" x14ac:dyDescent="0.25">
      <c r="B8" s="6"/>
      <c r="C8" s="6"/>
      <c r="D8" s="6"/>
      <c r="E8" s="6" t="s">
        <v>10</v>
      </c>
      <c r="F8" s="6" t="s">
        <v>13</v>
      </c>
      <c r="G8" s="6" t="s">
        <v>7</v>
      </c>
      <c r="H8" s="6" t="s">
        <v>12</v>
      </c>
      <c r="I8" s="7" t="s">
        <v>15</v>
      </c>
      <c r="J8" s="6"/>
      <c r="L8" s="2" t="s">
        <v>4</v>
      </c>
      <c r="M8" s="2">
        <f>EV</f>
        <v>600</v>
      </c>
    </row>
    <row r="9" spans="1:13" x14ac:dyDescent="0.25">
      <c r="B9" s="17">
        <f>Data!D22/100</f>
        <v>0</v>
      </c>
      <c r="C9" s="17">
        <f>Data!D25/100</f>
        <v>0</v>
      </c>
      <c r="D9" s="6"/>
      <c r="E9" s="6">
        <f>(1-B9)*$M$8</f>
        <v>600</v>
      </c>
      <c r="F9" s="6">
        <f t="shared" ref="F9:F17" si="0">B9*$M$9</f>
        <v>0</v>
      </c>
      <c r="G9" s="6">
        <f t="shared" ref="G9:G17" si="1">$M$11</f>
        <v>1500</v>
      </c>
      <c r="H9" s="6">
        <f t="shared" ref="H9:H17" si="2">(1-C9)*$M$10</f>
        <v>500</v>
      </c>
      <c r="I9" s="6">
        <v>0</v>
      </c>
      <c r="J9" s="6">
        <f t="shared" ref="J9:J17" si="3">SUM(E9:I9)</f>
        <v>2600</v>
      </c>
      <c r="L9" s="2" t="s">
        <v>5</v>
      </c>
      <c r="M9" s="2">
        <f>ER</f>
        <v>300</v>
      </c>
    </row>
    <row r="10" spans="1:13" x14ac:dyDescent="0.25">
      <c r="B10" s="17">
        <f>Data!D23/100</f>
        <v>0.5</v>
      </c>
      <c r="C10" s="17">
        <f>C9</f>
        <v>0</v>
      </c>
      <c r="D10" s="6"/>
      <c r="E10" s="6">
        <f t="shared" ref="E10:E17" si="4">(1-B10)*$M$8</f>
        <v>300</v>
      </c>
      <c r="F10" s="6">
        <f t="shared" si="0"/>
        <v>150</v>
      </c>
      <c r="G10" s="6">
        <f t="shared" si="1"/>
        <v>1500</v>
      </c>
      <c r="H10" s="6">
        <f t="shared" si="2"/>
        <v>500</v>
      </c>
      <c r="I10" s="6">
        <v>0</v>
      </c>
      <c r="J10" s="6">
        <f t="shared" si="3"/>
        <v>2450</v>
      </c>
      <c r="L10" s="2" t="s">
        <v>6</v>
      </c>
      <c r="M10" s="2">
        <f>EW</f>
        <v>500</v>
      </c>
    </row>
    <row r="11" spans="1:13" x14ac:dyDescent="0.25">
      <c r="B11" s="17">
        <f>Data!D24/100</f>
        <v>1</v>
      </c>
      <c r="C11" s="17">
        <f>C10</f>
        <v>0</v>
      </c>
      <c r="D11" s="6"/>
      <c r="E11" s="6">
        <f t="shared" si="4"/>
        <v>0</v>
      </c>
      <c r="F11" s="6">
        <f t="shared" si="0"/>
        <v>300</v>
      </c>
      <c r="G11" s="6">
        <f t="shared" si="1"/>
        <v>1500</v>
      </c>
      <c r="H11" s="6">
        <f t="shared" si="2"/>
        <v>500</v>
      </c>
      <c r="I11" s="6">
        <v>0</v>
      </c>
      <c r="J11" s="6">
        <f t="shared" si="3"/>
        <v>2300</v>
      </c>
      <c r="L11" s="2" t="s">
        <v>7</v>
      </c>
      <c r="M11" s="2">
        <f>EP</f>
        <v>1500</v>
      </c>
    </row>
    <row r="12" spans="1:13" x14ac:dyDescent="0.25">
      <c r="B12" s="17">
        <f t="shared" ref="B12:B17" si="5">B9</f>
        <v>0</v>
      </c>
      <c r="C12" s="17">
        <f>Data!D26/100</f>
        <v>0.5</v>
      </c>
      <c r="D12" s="6"/>
      <c r="E12" s="6">
        <f t="shared" si="4"/>
        <v>600</v>
      </c>
      <c r="F12" s="6">
        <f t="shared" si="0"/>
        <v>0</v>
      </c>
      <c r="G12" s="6">
        <f t="shared" si="1"/>
        <v>1500</v>
      </c>
      <c r="H12" s="6">
        <f t="shared" si="2"/>
        <v>250</v>
      </c>
      <c r="I12" s="6">
        <v>0</v>
      </c>
      <c r="J12" s="6">
        <f t="shared" si="3"/>
        <v>2350</v>
      </c>
    </row>
    <row r="13" spans="1:13" x14ac:dyDescent="0.25">
      <c r="B13" s="17">
        <f t="shared" si="5"/>
        <v>0.5</v>
      </c>
      <c r="C13" s="17">
        <f>C12</f>
        <v>0.5</v>
      </c>
      <c r="D13" s="6"/>
      <c r="E13" s="6">
        <f t="shared" si="4"/>
        <v>300</v>
      </c>
      <c r="F13" s="6">
        <f t="shared" si="0"/>
        <v>150</v>
      </c>
      <c r="G13" s="6">
        <f t="shared" si="1"/>
        <v>1500</v>
      </c>
      <c r="H13" s="6">
        <f t="shared" si="2"/>
        <v>250</v>
      </c>
      <c r="I13" s="6">
        <v>0</v>
      </c>
      <c r="J13" s="6">
        <f t="shared" si="3"/>
        <v>2200</v>
      </c>
    </row>
    <row r="14" spans="1:13" x14ac:dyDescent="0.25">
      <c r="B14" s="17">
        <f t="shared" si="5"/>
        <v>1</v>
      </c>
      <c r="C14" s="17">
        <f>C13</f>
        <v>0.5</v>
      </c>
      <c r="D14" s="6"/>
      <c r="E14" s="6">
        <f t="shared" si="4"/>
        <v>0</v>
      </c>
      <c r="F14" s="6">
        <f t="shared" si="0"/>
        <v>300</v>
      </c>
      <c r="G14" s="6">
        <f t="shared" si="1"/>
        <v>1500</v>
      </c>
      <c r="H14" s="6">
        <f t="shared" si="2"/>
        <v>250</v>
      </c>
      <c r="I14" s="6">
        <v>0</v>
      </c>
      <c r="J14" s="6">
        <f t="shared" si="3"/>
        <v>2050</v>
      </c>
    </row>
    <row r="15" spans="1:13" x14ac:dyDescent="0.25">
      <c r="B15" s="17">
        <f t="shared" si="5"/>
        <v>0</v>
      </c>
      <c r="C15" s="17">
        <f>Data!D27/100</f>
        <v>1</v>
      </c>
      <c r="D15" s="6"/>
      <c r="E15" s="6">
        <f t="shared" si="4"/>
        <v>600</v>
      </c>
      <c r="F15" s="6">
        <f t="shared" si="0"/>
        <v>0</v>
      </c>
      <c r="G15" s="6">
        <f t="shared" si="1"/>
        <v>1500</v>
      </c>
      <c r="H15" s="6">
        <f t="shared" si="2"/>
        <v>0</v>
      </c>
      <c r="I15" s="6">
        <v>0</v>
      </c>
      <c r="J15" s="6">
        <f t="shared" si="3"/>
        <v>2100</v>
      </c>
    </row>
    <row r="16" spans="1:13" x14ac:dyDescent="0.25">
      <c r="B16" s="17">
        <f t="shared" si="5"/>
        <v>0.5</v>
      </c>
      <c r="C16" s="17">
        <f>C15</f>
        <v>1</v>
      </c>
      <c r="D16" s="6"/>
      <c r="E16" s="6">
        <f t="shared" si="4"/>
        <v>300</v>
      </c>
      <c r="F16" s="6">
        <f t="shared" si="0"/>
        <v>150</v>
      </c>
      <c r="G16" s="6">
        <f t="shared" si="1"/>
        <v>1500</v>
      </c>
      <c r="H16" s="6">
        <f t="shared" si="2"/>
        <v>0</v>
      </c>
      <c r="I16" s="6">
        <v>0</v>
      </c>
      <c r="J16" s="6">
        <f t="shared" si="3"/>
        <v>1950</v>
      </c>
    </row>
    <row r="17" spans="2:15" x14ac:dyDescent="0.25">
      <c r="B17" s="17">
        <f t="shared" si="5"/>
        <v>1</v>
      </c>
      <c r="C17" s="17">
        <f>C16</f>
        <v>1</v>
      </c>
      <c r="D17" s="6"/>
      <c r="E17" s="6">
        <f t="shared" si="4"/>
        <v>0</v>
      </c>
      <c r="F17" s="6">
        <f t="shared" si="0"/>
        <v>300</v>
      </c>
      <c r="G17" s="6">
        <f t="shared" si="1"/>
        <v>1500</v>
      </c>
      <c r="H17" s="6">
        <f t="shared" si="2"/>
        <v>0</v>
      </c>
      <c r="I17" s="6">
        <v>0</v>
      </c>
      <c r="J17" s="6">
        <f t="shared" si="3"/>
        <v>1800</v>
      </c>
    </row>
    <row r="18" spans="2:15" x14ac:dyDescent="0.25"/>
    <row r="19" spans="2:15" ht="13" x14ac:dyDescent="0.3">
      <c r="J19" s="8"/>
    </row>
    <row r="20" spans="2:15" x14ac:dyDescent="0.25"/>
    <row r="21" spans="2:15" x14ac:dyDescent="0.25"/>
    <row r="22" spans="2:15" ht="13" x14ac:dyDescent="0.3">
      <c r="E22" s="9" t="str">
        <f>"r1="&amp;$B$9</f>
        <v>r1=0</v>
      </c>
      <c r="J22" s="9" t="str">
        <f>"r1="&amp;$B$10</f>
        <v>r1=0,5</v>
      </c>
      <c r="O22" s="9" t="str">
        <f>"r1="&amp;$B$11</f>
        <v>r1=1</v>
      </c>
    </row>
    <row r="23" spans="2:15" x14ac:dyDescent="0.25"/>
    <row r="24" spans="2:15" x14ac:dyDescent="0.25"/>
    <row r="25" spans="2:15" x14ac:dyDescent="0.25"/>
    <row r="26" spans="2:15" x14ac:dyDescent="0.25"/>
    <row r="27" spans="2:15" x14ac:dyDescent="0.25"/>
    <row r="28" spans="2:15" x14ac:dyDescent="0.25"/>
    <row r="29" spans="2:15" x14ac:dyDescent="0.25"/>
    <row r="30" spans="2:15" ht="13" x14ac:dyDescent="0.3">
      <c r="B30" s="9" t="str">
        <f>"r2="&amp;$C$9</f>
        <v>r2=0</v>
      </c>
    </row>
    <row r="31" spans="2:15" x14ac:dyDescent="0.25"/>
    <row r="32" spans="2:15" x14ac:dyDescent="0.25"/>
    <row r="33" spans="1:2" x14ac:dyDescent="0.25"/>
    <row r="34" spans="1:2" x14ac:dyDescent="0.25"/>
    <row r="35" spans="1:2" x14ac:dyDescent="0.25"/>
    <row r="36" spans="1:2" x14ac:dyDescent="0.25"/>
    <row r="37" spans="1:2" x14ac:dyDescent="0.25"/>
    <row r="38" spans="1:2" x14ac:dyDescent="0.25"/>
    <row r="39" spans="1:2" x14ac:dyDescent="0.25"/>
    <row r="40" spans="1:2" x14ac:dyDescent="0.25"/>
    <row r="41" spans="1:2" x14ac:dyDescent="0.25"/>
    <row r="42" spans="1:2" x14ac:dyDescent="0.25"/>
    <row r="43" spans="1:2" x14ac:dyDescent="0.25"/>
    <row r="44" spans="1:2" x14ac:dyDescent="0.25"/>
    <row r="45" spans="1:2" x14ac:dyDescent="0.25"/>
    <row r="46" spans="1:2" x14ac:dyDescent="0.25"/>
    <row r="47" spans="1:2" x14ac:dyDescent="0.25"/>
    <row r="48" spans="1:2" ht="13" x14ac:dyDescent="0.3">
      <c r="A48" s="8"/>
      <c r="B48" s="9" t="str">
        <f>"r2="&amp;$C$12</f>
        <v>r2=0,5</v>
      </c>
    </row>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2:2" x14ac:dyDescent="0.25"/>
    <row r="66" spans="2:2" ht="13" x14ac:dyDescent="0.3">
      <c r="B66" s="9" t="str">
        <f>"r2="&amp;$C$15</f>
        <v>r2=1</v>
      </c>
    </row>
    <row r="67" spans="2:2" x14ac:dyDescent="0.25"/>
    <row r="68" spans="2:2" x14ac:dyDescent="0.25"/>
    <row r="69" spans="2:2" x14ac:dyDescent="0.25"/>
    <row r="70" spans="2:2" x14ac:dyDescent="0.25"/>
    <row r="71" spans="2:2" x14ac:dyDescent="0.25"/>
    <row r="72" spans="2:2" x14ac:dyDescent="0.25"/>
    <row r="73" spans="2:2" x14ac:dyDescent="0.25"/>
    <row r="74" spans="2:2" x14ac:dyDescent="0.25"/>
    <row r="75" spans="2:2" x14ac:dyDescent="0.25"/>
    <row r="76" spans="2:2" x14ac:dyDescent="0.25"/>
    <row r="77" spans="2:2" x14ac:dyDescent="0.25"/>
    <row r="78" spans="2:2" x14ac:dyDescent="0.25"/>
    <row r="79" spans="2:2" x14ac:dyDescent="0.25"/>
    <row r="80" spans="2:2" x14ac:dyDescent="0.25"/>
    <row r="81" spans="2:5" x14ac:dyDescent="0.25"/>
    <row r="82" spans="2:5" x14ac:dyDescent="0.25"/>
    <row r="83" spans="2:5" x14ac:dyDescent="0.25">
      <c r="B83" s="1" t="s">
        <v>147</v>
      </c>
      <c r="C83" s="18"/>
      <c r="D83" s="18"/>
      <c r="E83" s="18"/>
    </row>
    <row r="84" spans="2:5" x14ac:dyDescent="0.25">
      <c r="B84" s="18"/>
    </row>
    <row r="85" spans="2:5" x14ac:dyDescent="0.25">
      <c r="B85" s="18"/>
    </row>
    <row r="86" spans="2:5" hidden="1" x14ac:dyDescent="0.25"/>
    <row r="87" spans="2:5" hidden="1" x14ac:dyDescent="0.25"/>
    <row r="88" spans="2:5" hidden="1" x14ac:dyDescent="0.25"/>
    <row r="89" spans="2:5" hidden="1" x14ac:dyDescent="0.25"/>
    <row r="90" spans="2:5" hidden="1" x14ac:dyDescent="0.25"/>
    <row r="91" spans="2:5" hidden="1" x14ac:dyDescent="0.25"/>
    <row r="92" spans="2:5" hidden="1" x14ac:dyDescent="0.25"/>
    <row r="93" spans="2:5" hidden="1" x14ac:dyDescent="0.25"/>
  </sheetData>
  <sheetProtection password="CAC5" sheet="1" objects="1" scenarios="1" selectLockedCells="1" selectUnlockedCells="1"/>
  <pageMargins left="0.70866141732283472" right="0.70866141732283472" top="0.74803149606299213" bottom="0.74803149606299213" header="0.31496062992125984" footer="0.31496062992125984"/>
  <pageSetup paperSize="8" scale="79"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5"/>
    <pageSetUpPr fitToPage="1"/>
  </sheetPr>
  <dimension ref="A1:R93"/>
  <sheetViews>
    <sheetView zoomScaleSheetLayoutView="40" workbookViewId="0"/>
  </sheetViews>
  <sheetFormatPr defaultColWidth="0" defaultRowHeight="12.75" customHeight="1" zeroHeight="1" x14ac:dyDescent="0.25"/>
  <cols>
    <col min="1" max="18" width="9.1796875" style="4" customWidth="1"/>
    <col min="19" max="16384" width="11.453125" style="4" hidden="1"/>
  </cols>
  <sheetData>
    <row r="1" spans="1:13" ht="12.5" x14ac:dyDescent="0.25">
      <c r="A1" s="13" t="s">
        <v>130</v>
      </c>
    </row>
    <row r="2" spans="1:13" ht="20" x14ac:dyDescent="0.4">
      <c r="B2" s="5" t="s">
        <v>102</v>
      </c>
    </row>
    <row r="3" spans="1:13" ht="12.5" x14ac:dyDescent="0.25"/>
    <row r="4" spans="1:13" ht="15" x14ac:dyDescent="0.4">
      <c r="B4" s="10" t="s">
        <v>16</v>
      </c>
      <c r="C4" s="10" t="s">
        <v>154</v>
      </c>
    </row>
    <row r="5" spans="1:13" ht="12.5" x14ac:dyDescent="0.25"/>
    <row r="6" spans="1:13" ht="12.5" x14ac:dyDescent="0.25"/>
    <row r="7" spans="1:13" ht="26" x14ac:dyDescent="0.3">
      <c r="B7" s="11" t="s">
        <v>0</v>
      </c>
      <c r="C7" s="11" t="s">
        <v>1</v>
      </c>
      <c r="D7" s="11"/>
      <c r="E7" s="16" t="s">
        <v>2</v>
      </c>
      <c r="F7" s="16" t="s">
        <v>128</v>
      </c>
      <c r="G7" s="16" t="s">
        <v>133</v>
      </c>
      <c r="H7" s="16" t="s">
        <v>3</v>
      </c>
      <c r="I7" s="16" t="s">
        <v>129</v>
      </c>
      <c r="J7" s="16" t="s">
        <v>9</v>
      </c>
    </row>
    <row r="8" spans="1:13" ht="12.5" x14ac:dyDescent="0.25">
      <c r="B8" s="6"/>
      <c r="C8" s="6"/>
      <c r="D8" s="6"/>
      <c r="E8" s="6" t="s">
        <v>10</v>
      </c>
      <c r="F8" s="6" t="s">
        <v>13</v>
      </c>
      <c r="G8" s="6" t="s">
        <v>7</v>
      </c>
      <c r="H8" s="6" t="s">
        <v>12</v>
      </c>
      <c r="I8" s="7" t="s">
        <v>103</v>
      </c>
      <c r="J8" s="6"/>
      <c r="L8" s="2" t="s">
        <v>4</v>
      </c>
      <c r="M8" s="2">
        <f>EV</f>
        <v>600</v>
      </c>
    </row>
    <row r="9" spans="1:13" ht="12.5" x14ac:dyDescent="0.25">
      <c r="B9" s="17">
        <f>Data!D22/100</f>
        <v>0</v>
      </c>
      <c r="C9" s="17">
        <f>Data!D25/100</f>
        <v>0</v>
      </c>
      <c r="D9" s="6"/>
      <c r="E9" s="6">
        <f t="shared" ref="E9:E17" si="0">(1-B9)*$M$8</f>
        <v>600</v>
      </c>
      <c r="F9" s="6">
        <f t="shared" ref="F9:F17" si="1">B9*$M$9</f>
        <v>0</v>
      </c>
      <c r="G9" s="6">
        <f t="shared" ref="G9:G17" si="2">$M$11</f>
        <v>1500</v>
      </c>
      <c r="H9" s="6">
        <f t="shared" ref="H9:H17" si="3">(1-C9)*$M$10</f>
        <v>500</v>
      </c>
      <c r="I9" s="6">
        <f t="shared" ref="I9:I17" si="4">B9*$M$12*$M$8</f>
        <v>0</v>
      </c>
      <c r="J9" s="6">
        <f t="shared" ref="J9:J17" si="5">SUM(E9:I9)</f>
        <v>2600</v>
      </c>
      <c r="L9" s="2" t="s">
        <v>5</v>
      </c>
      <c r="M9" s="2">
        <f>ER</f>
        <v>300</v>
      </c>
    </row>
    <row r="10" spans="1:13" ht="12.5" x14ac:dyDescent="0.25">
      <c r="B10" s="17">
        <f>Data!D23/100</f>
        <v>0.5</v>
      </c>
      <c r="C10" s="17">
        <f>C9</f>
        <v>0</v>
      </c>
      <c r="D10" s="6"/>
      <c r="E10" s="6">
        <f t="shared" si="0"/>
        <v>300</v>
      </c>
      <c r="F10" s="6">
        <f t="shared" si="1"/>
        <v>150</v>
      </c>
      <c r="G10" s="6">
        <f t="shared" si="2"/>
        <v>1500</v>
      </c>
      <c r="H10" s="6">
        <f t="shared" si="3"/>
        <v>500</v>
      </c>
      <c r="I10" s="6">
        <f t="shared" si="4"/>
        <v>45</v>
      </c>
      <c r="J10" s="6">
        <f t="shared" si="5"/>
        <v>2495</v>
      </c>
      <c r="L10" s="2" t="s">
        <v>6</v>
      </c>
      <c r="M10" s="2">
        <f>EW</f>
        <v>500</v>
      </c>
    </row>
    <row r="11" spans="1:13" ht="12.5" x14ac:dyDescent="0.25">
      <c r="B11" s="17">
        <f>Data!D24/100</f>
        <v>1</v>
      </c>
      <c r="C11" s="17">
        <f>C10</f>
        <v>0</v>
      </c>
      <c r="D11" s="6"/>
      <c r="E11" s="6">
        <f t="shared" si="0"/>
        <v>0</v>
      </c>
      <c r="F11" s="6">
        <f t="shared" si="1"/>
        <v>300</v>
      </c>
      <c r="G11" s="6">
        <f t="shared" si="2"/>
        <v>1500</v>
      </c>
      <c r="H11" s="6">
        <f t="shared" si="3"/>
        <v>500</v>
      </c>
      <c r="I11" s="6">
        <f t="shared" si="4"/>
        <v>90</v>
      </c>
      <c r="J11" s="6">
        <f t="shared" si="5"/>
        <v>2390</v>
      </c>
      <c r="L11" s="2" t="s">
        <v>7</v>
      </c>
      <c r="M11" s="2">
        <f>EP</f>
        <v>1500</v>
      </c>
    </row>
    <row r="12" spans="1:13" ht="12.5" x14ac:dyDescent="0.25">
      <c r="B12" s="17">
        <f t="shared" ref="B12:B17" si="6">B9</f>
        <v>0</v>
      </c>
      <c r="C12" s="17">
        <f>Data!D26/100</f>
        <v>0.5</v>
      </c>
      <c r="D12" s="6"/>
      <c r="E12" s="6">
        <f t="shared" si="0"/>
        <v>600</v>
      </c>
      <c r="F12" s="6">
        <f t="shared" si="1"/>
        <v>0</v>
      </c>
      <c r="G12" s="6">
        <f t="shared" si="2"/>
        <v>1500</v>
      </c>
      <c r="H12" s="6">
        <f t="shared" si="3"/>
        <v>250</v>
      </c>
      <c r="I12" s="6">
        <f t="shared" si="4"/>
        <v>0</v>
      </c>
      <c r="J12" s="6">
        <f t="shared" si="5"/>
        <v>2350</v>
      </c>
      <c r="L12" s="2" t="s">
        <v>21</v>
      </c>
      <c r="M12" s="19">
        <f>f/100</f>
        <v>0.15</v>
      </c>
    </row>
    <row r="13" spans="1:13" ht="12.5" x14ac:dyDescent="0.25">
      <c r="B13" s="17">
        <f t="shared" si="6"/>
        <v>0.5</v>
      </c>
      <c r="C13" s="17">
        <f>C12</f>
        <v>0.5</v>
      </c>
      <c r="D13" s="6"/>
      <c r="E13" s="6">
        <f t="shared" si="0"/>
        <v>300</v>
      </c>
      <c r="F13" s="6">
        <f t="shared" si="1"/>
        <v>150</v>
      </c>
      <c r="G13" s="6">
        <f t="shared" si="2"/>
        <v>1500</v>
      </c>
      <c r="H13" s="6">
        <f t="shared" si="3"/>
        <v>250</v>
      </c>
      <c r="I13" s="6">
        <f t="shared" si="4"/>
        <v>45</v>
      </c>
      <c r="J13" s="6">
        <f t="shared" si="5"/>
        <v>2245</v>
      </c>
    </row>
    <row r="14" spans="1:13" ht="12.5" x14ac:dyDescent="0.25">
      <c r="B14" s="17">
        <f t="shared" si="6"/>
        <v>1</v>
      </c>
      <c r="C14" s="17">
        <f>C13</f>
        <v>0.5</v>
      </c>
      <c r="D14" s="6"/>
      <c r="E14" s="6">
        <f t="shared" si="0"/>
        <v>0</v>
      </c>
      <c r="F14" s="6">
        <f t="shared" si="1"/>
        <v>300</v>
      </c>
      <c r="G14" s="6">
        <f t="shared" si="2"/>
        <v>1500</v>
      </c>
      <c r="H14" s="6">
        <f t="shared" si="3"/>
        <v>250</v>
      </c>
      <c r="I14" s="6">
        <f t="shared" si="4"/>
        <v>90</v>
      </c>
      <c r="J14" s="6">
        <f t="shared" si="5"/>
        <v>2140</v>
      </c>
    </row>
    <row r="15" spans="1:13" ht="12.5" x14ac:dyDescent="0.25">
      <c r="B15" s="17">
        <f t="shared" si="6"/>
        <v>0</v>
      </c>
      <c r="C15" s="17">
        <f>Data!D27/100</f>
        <v>1</v>
      </c>
      <c r="D15" s="6"/>
      <c r="E15" s="6">
        <f t="shared" si="0"/>
        <v>600</v>
      </c>
      <c r="F15" s="6">
        <f t="shared" si="1"/>
        <v>0</v>
      </c>
      <c r="G15" s="6">
        <f t="shared" si="2"/>
        <v>1500</v>
      </c>
      <c r="H15" s="6">
        <f t="shared" si="3"/>
        <v>0</v>
      </c>
      <c r="I15" s="6">
        <f t="shared" si="4"/>
        <v>0</v>
      </c>
      <c r="J15" s="6">
        <f t="shared" si="5"/>
        <v>2100</v>
      </c>
    </row>
    <row r="16" spans="1:13" ht="12.5" x14ac:dyDescent="0.25">
      <c r="B16" s="17">
        <f t="shared" si="6"/>
        <v>0.5</v>
      </c>
      <c r="C16" s="17">
        <f>C15</f>
        <v>1</v>
      </c>
      <c r="D16" s="6"/>
      <c r="E16" s="6">
        <f t="shared" si="0"/>
        <v>300</v>
      </c>
      <c r="F16" s="6">
        <f t="shared" si="1"/>
        <v>150</v>
      </c>
      <c r="G16" s="6">
        <f t="shared" si="2"/>
        <v>1500</v>
      </c>
      <c r="H16" s="6">
        <f t="shared" si="3"/>
        <v>0</v>
      </c>
      <c r="I16" s="6">
        <f t="shared" si="4"/>
        <v>45</v>
      </c>
      <c r="J16" s="6">
        <f t="shared" si="5"/>
        <v>1995</v>
      </c>
    </row>
    <row r="17" spans="2:15" ht="12.5" x14ac:dyDescent="0.25">
      <c r="B17" s="17">
        <f t="shared" si="6"/>
        <v>1</v>
      </c>
      <c r="C17" s="17">
        <f>C16</f>
        <v>1</v>
      </c>
      <c r="D17" s="6"/>
      <c r="E17" s="6">
        <f t="shared" si="0"/>
        <v>0</v>
      </c>
      <c r="F17" s="6">
        <f t="shared" si="1"/>
        <v>300</v>
      </c>
      <c r="G17" s="6">
        <f t="shared" si="2"/>
        <v>1500</v>
      </c>
      <c r="H17" s="6">
        <f t="shared" si="3"/>
        <v>0</v>
      </c>
      <c r="I17" s="6">
        <f t="shared" si="4"/>
        <v>90</v>
      </c>
      <c r="J17" s="6">
        <f t="shared" si="5"/>
        <v>1890</v>
      </c>
    </row>
    <row r="18" spans="2:15" ht="12.5" x14ac:dyDescent="0.25"/>
    <row r="19" spans="2:15" ht="13" x14ac:dyDescent="0.3">
      <c r="J19" s="8"/>
    </row>
    <row r="20" spans="2:15" ht="12.5" x14ac:dyDescent="0.25"/>
    <row r="21" spans="2:15" ht="12.5" x14ac:dyDescent="0.25"/>
    <row r="22" spans="2:15" ht="13" x14ac:dyDescent="0.3">
      <c r="E22" s="9" t="str">
        <f>"r1="&amp;$B$9</f>
        <v>r1=0</v>
      </c>
      <c r="J22" s="9" t="str">
        <f>"r1="&amp;$B$10</f>
        <v>r1=0,5</v>
      </c>
      <c r="O22" s="9" t="str">
        <f>"r1="&amp;$B$11</f>
        <v>r1=1</v>
      </c>
    </row>
    <row r="23" spans="2:15" ht="12.5" x14ac:dyDescent="0.25"/>
    <row r="24" spans="2:15" ht="12.5" x14ac:dyDescent="0.25"/>
    <row r="25" spans="2:15" ht="12.5" x14ac:dyDescent="0.25"/>
    <row r="26" spans="2:15" ht="12.5" x14ac:dyDescent="0.25"/>
    <row r="27" spans="2:15" ht="12.5" x14ac:dyDescent="0.25"/>
    <row r="28" spans="2:15" ht="12.5" x14ac:dyDescent="0.25"/>
    <row r="29" spans="2:15" ht="12.5" x14ac:dyDescent="0.25"/>
    <row r="30" spans="2:15" ht="13" x14ac:dyDescent="0.3">
      <c r="B30" s="9" t="str">
        <f>"r2="&amp;$C$9</f>
        <v>r2=0</v>
      </c>
    </row>
    <row r="31" spans="2:15" ht="12.5" x14ac:dyDescent="0.25"/>
    <row r="32" spans="2:15" ht="12.5" x14ac:dyDescent="0.25"/>
    <row r="33" spans="1:2" ht="12.5" x14ac:dyDescent="0.25"/>
    <row r="34" spans="1:2" ht="12.5" x14ac:dyDescent="0.25"/>
    <row r="35" spans="1:2" ht="12.5" x14ac:dyDescent="0.25"/>
    <row r="36" spans="1:2" ht="12.5" x14ac:dyDescent="0.25"/>
    <row r="37" spans="1:2" ht="12.5" x14ac:dyDescent="0.25"/>
    <row r="38" spans="1:2" ht="12.5" x14ac:dyDescent="0.25"/>
    <row r="39" spans="1:2" ht="12.5" x14ac:dyDescent="0.25"/>
    <row r="40" spans="1:2" ht="12.5" x14ac:dyDescent="0.25"/>
    <row r="41" spans="1:2" ht="12.5" x14ac:dyDescent="0.25"/>
    <row r="42" spans="1:2" ht="12.5" x14ac:dyDescent="0.25"/>
    <row r="43" spans="1:2" ht="12.5" x14ac:dyDescent="0.25"/>
    <row r="44" spans="1:2" ht="12.5" x14ac:dyDescent="0.25"/>
    <row r="45" spans="1:2" ht="12.5" x14ac:dyDescent="0.25"/>
    <row r="46" spans="1:2" ht="12.5" x14ac:dyDescent="0.25"/>
    <row r="47" spans="1:2" ht="12.5" x14ac:dyDescent="0.25"/>
    <row r="48" spans="1:2" ht="13" x14ac:dyDescent="0.3">
      <c r="A48" s="8"/>
      <c r="B48" s="9" t="str">
        <f>"r2="&amp;$C$12</f>
        <v>r2=0,5</v>
      </c>
    </row>
    <row r="49" ht="12.5" x14ac:dyDescent="0.25"/>
    <row r="50" ht="12.5" x14ac:dyDescent="0.25"/>
    <row r="51" ht="12.5" x14ac:dyDescent="0.25"/>
    <row r="52" ht="12.5" x14ac:dyDescent="0.25"/>
    <row r="53" ht="12.5" x14ac:dyDescent="0.25"/>
    <row r="54" ht="12.5" x14ac:dyDescent="0.25"/>
    <row r="55" ht="12.5" x14ac:dyDescent="0.25"/>
    <row r="56" ht="12.5" x14ac:dyDescent="0.25"/>
    <row r="57" ht="12.5" x14ac:dyDescent="0.25"/>
    <row r="58" ht="12.5" x14ac:dyDescent="0.25"/>
    <row r="59" ht="12.5" x14ac:dyDescent="0.25"/>
    <row r="60" ht="12.5" x14ac:dyDescent="0.25"/>
    <row r="61" ht="12.5" x14ac:dyDescent="0.25"/>
    <row r="62" ht="12.5" x14ac:dyDescent="0.25"/>
    <row r="63" ht="12.5" x14ac:dyDescent="0.25"/>
    <row r="64" ht="12.5" x14ac:dyDescent="0.25"/>
    <row r="65" spans="2:2" ht="12.5" x14ac:dyDescent="0.25"/>
    <row r="66" spans="2:2" ht="13" x14ac:dyDescent="0.3">
      <c r="B66" s="9" t="str">
        <f>"r2="&amp;$C$15</f>
        <v>r2=1</v>
      </c>
    </row>
    <row r="67" spans="2:2" ht="12.5" x14ac:dyDescent="0.25"/>
    <row r="68" spans="2:2" ht="12.5" x14ac:dyDescent="0.25"/>
    <row r="69" spans="2:2" ht="12.5" x14ac:dyDescent="0.25"/>
    <row r="70" spans="2:2" ht="12.5" x14ac:dyDescent="0.25"/>
    <row r="71" spans="2:2" ht="12.5" x14ac:dyDescent="0.25"/>
    <row r="72" spans="2:2" ht="12.5" x14ac:dyDescent="0.25"/>
    <row r="73" spans="2:2" ht="12.5" x14ac:dyDescent="0.25"/>
    <row r="74" spans="2:2" ht="12.5" x14ac:dyDescent="0.25"/>
    <row r="75" spans="2:2" ht="12.5" x14ac:dyDescent="0.25"/>
    <row r="76" spans="2:2" ht="12.5" x14ac:dyDescent="0.25"/>
    <row r="77" spans="2:2" ht="12.5" x14ac:dyDescent="0.25"/>
    <row r="78" spans="2:2" ht="12.5" x14ac:dyDescent="0.25"/>
    <row r="79" spans="2:2" ht="12.5" x14ac:dyDescent="0.25"/>
    <row r="80" spans="2:2" ht="12.5" x14ac:dyDescent="0.25"/>
    <row r="81" spans="2:5" ht="12.5" x14ac:dyDescent="0.25"/>
    <row r="82" spans="2:5" ht="12.5" x14ac:dyDescent="0.25"/>
    <row r="83" spans="2:5" ht="12.5" x14ac:dyDescent="0.25">
      <c r="B83" s="1" t="s">
        <v>147</v>
      </c>
      <c r="C83" s="18"/>
      <c r="D83" s="18"/>
      <c r="E83" s="18"/>
    </row>
    <row r="84" spans="2:5" ht="12.5" x14ac:dyDescent="0.25">
      <c r="B84" s="18"/>
    </row>
    <row r="85" spans="2:5" ht="12.5" x14ac:dyDescent="0.25">
      <c r="B85" s="18"/>
    </row>
    <row r="86" spans="2:5" ht="12.5" hidden="1" x14ac:dyDescent="0.25"/>
    <row r="87" spans="2:5" ht="12.5" hidden="1" x14ac:dyDescent="0.25"/>
    <row r="88" spans="2:5" ht="12.5" hidden="1" x14ac:dyDescent="0.25"/>
    <row r="89" spans="2:5" ht="12.5" hidden="1" x14ac:dyDescent="0.25"/>
    <row r="90" spans="2:5" ht="12.5" hidden="1" x14ac:dyDescent="0.25"/>
    <row r="91" spans="2:5" ht="12.5" hidden="1" x14ac:dyDescent="0.25"/>
    <row r="92" spans="2:5" ht="12.5" hidden="1" x14ac:dyDescent="0.25"/>
    <row r="93" spans="2:5" ht="12.5" hidden="1" x14ac:dyDescent="0.25"/>
  </sheetData>
  <sheetProtection password="CAC5" sheet="1" objects="1" scenarios="1" selectLockedCells="1" selectUnlockedCells="1"/>
  <pageMargins left="0.70866141732283472" right="0.70866141732283472" top="0.74803149606299213" bottom="0.74803149606299213" header="0.31496062992125984" footer="0.31496062992125984"/>
  <pageSetup paperSize="8" scale="79"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5"/>
    <pageSetUpPr fitToPage="1"/>
  </sheetPr>
  <dimension ref="A1:R93"/>
  <sheetViews>
    <sheetView zoomScaleSheetLayoutView="40" workbookViewId="0">
      <selection activeCell="M10" sqref="M10"/>
    </sheetView>
  </sheetViews>
  <sheetFormatPr defaultColWidth="0" defaultRowHeight="12.75" customHeight="1" zeroHeight="1" x14ac:dyDescent="0.25"/>
  <cols>
    <col min="1" max="18" width="9.1796875" style="4" customWidth="1"/>
    <col min="19" max="16384" width="11.453125" style="4" hidden="1"/>
  </cols>
  <sheetData>
    <row r="1" spans="1:13" ht="12.5" x14ac:dyDescent="0.25">
      <c r="A1" s="13" t="s">
        <v>130</v>
      </c>
    </row>
    <row r="2" spans="1:13" ht="20" x14ac:dyDescent="0.4">
      <c r="B2" s="5" t="s">
        <v>148</v>
      </c>
    </row>
    <row r="3" spans="1:13" ht="12.5" x14ac:dyDescent="0.25"/>
    <row r="4" spans="1:13" ht="15" x14ac:dyDescent="0.4">
      <c r="B4" s="10" t="s">
        <v>16</v>
      </c>
      <c r="C4" s="10" t="s">
        <v>248</v>
      </c>
    </row>
    <row r="5" spans="1:13" ht="12.5" x14ac:dyDescent="0.25"/>
    <row r="6" spans="1:13" ht="12.5" x14ac:dyDescent="0.25"/>
    <row r="7" spans="1:13" ht="26" x14ac:dyDescent="0.3">
      <c r="B7" s="11" t="s">
        <v>0</v>
      </c>
      <c r="C7" s="11" t="s">
        <v>1</v>
      </c>
      <c r="D7" s="11"/>
      <c r="E7" s="16" t="s">
        <v>2</v>
      </c>
      <c r="F7" s="16" t="s">
        <v>128</v>
      </c>
      <c r="G7" s="16" t="s">
        <v>133</v>
      </c>
      <c r="H7" s="16" t="s">
        <v>3</v>
      </c>
      <c r="I7" s="16" t="s">
        <v>129</v>
      </c>
      <c r="J7" s="16" t="s">
        <v>9</v>
      </c>
    </row>
    <row r="8" spans="1:13" ht="12.5" x14ac:dyDescent="0.25">
      <c r="B8" s="6"/>
      <c r="C8" s="6"/>
      <c r="D8" s="6"/>
      <c r="E8" s="6" t="s">
        <v>10</v>
      </c>
      <c r="F8" s="6" t="s">
        <v>13</v>
      </c>
      <c r="G8" s="6" t="s">
        <v>7</v>
      </c>
      <c r="H8" s="6" t="s">
        <v>12</v>
      </c>
      <c r="I8" s="7" t="s">
        <v>247</v>
      </c>
      <c r="J8" s="6"/>
      <c r="L8" s="2" t="s">
        <v>4</v>
      </c>
      <c r="M8" s="2">
        <f>EV</f>
        <v>600</v>
      </c>
    </row>
    <row r="9" spans="1:13" ht="12.5" x14ac:dyDescent="0.25">
      <c r="B9" s="17">
        <f>Data!D22/100</f>
        <v>0</v>
      </c>
      <c r="C9" s="17">
        <f>Data!D25/100</f>
        <v>0</v>
      </c>
      <c r="D9" s="6"/>
      <c r="E9" s="6">
        <f t="shared" ref="E9:E17" si="0">(1-B9)*$M$8</f>
        <v>600</v>
      </c>
      <c r="F9" s="6">
        <f>B9*$M$9</f>
        <v>0</v>
      </c>
      <c r="G9" s="6">
        <f t="shared" ref="G9:G17" si="1">$M$11</f>
        <v>1500</v>
      </c>
      <c r="H9" s="6">
        <f t="shared" ref="H9:H17" si="2">(1-C9)*$M$10</f>
        <v>500</v>
      </c>
      <c r="I9" s="6">
        <f t="shared" ref="I9:I17" si="3">(B9-C9)*$M$12*$M$8</f>
        <v>0</v>
      </c>
      <c r="J9" s="6">
        <f t="shared" ref="J9:J17" si="4">SUM(E9:I9)</f>
        <v>2600</v>
      </c>
      <c r="L9" s="2" t="s">
        <v>5</v>
      </c>
      <c r="M9" s="2">
        <f>ER</f>
        <v>300</v>
      </c>
    </row>
    <row r="10" spans="1:13" ht="12.5" x14ac:dyDescent="0.25">
      <c r="B10" s="17">
        <f>Data!D23/100</f>
        <v>0.5</v>
      </c>
      <c r="C10" s="17">
        <f>C9</f>
        <v>0</v>
      </c>
      <c r="D10" s="6"/>
      <c r="E10" s="6">
        <f t="shared" si="0"/>
        <v>300</v>
      </c>
      <c r="F10" s="6">
        <f t="shared" ref="F10:F17" si="5">B10*$M$9</f>
        <v>150</v>
      </c>
      <c r="G10" s="6">
        <f t="shared" si="1"/>
        <v>1500</v>
      </c>
      <c r="H10" s="6">
        <f t="shared" si="2"/>
        <v>500</v>
      </c>
      <c r="I10" s="6">
        <f t="shared" si="3"/>
        <v>150</v>
      </c>
      <c r="J10" s="6">
        <f t="shared" si="4"/>
        <v>2600</v>
      </c>
      <c r="L10" s="2" t="s">
        <v>6</v>
      </c>
      <c r="M10" s="2">
        <f>EW</f>
        <v>500</v>
      </c>
    </row>
    <row r="11" spans="1:13" ht="12.5" x14ac:dyDescent="0.25">
      <c r="B11" s="17">
        <f>Data!D24/100</f>
        <v>1</v>
      </c>
      <c r="C11" s="17">
        <f>C10</f>
        <v>0</v>
      </c>
      <c r="D11" s="6"/>
      <c r="E11" s="6">
        <f t="shared" si="0"/>
        <v>0</v>
      </c>
      <c r="F11" s="6">
        <f t="shared" si="5"/>
        <v>300</v>
      </c>
      <c r="G11" s="6">
        <f t="shared" si="1"/>
        <v>1500</v>
      </c>
      <c r="H11" s="6">
        <f t="shared" si="2"/>
        <v>500</v>
      </c>
      <c r="I11" s="6">
        <f t="shared" si="3"/>
        <v>300</v>
      </c>
      <c r="J11" s="6">
        <f t="shared" si="4"/>
        <v>2600</v>
      </c>
      <c r="L11" s="2" t="s">
        <v>7</v>
      </c>
      <c r="M11" s="2">
        <f>EP</f>
        <v>1500</v>
      </c>
    </row>
    <row r="12" spans="1:13" ht="12.5" x14ac:dyDescent="0.25">
      <c r="B12" s="17">
        <f t="shared" ref="B12:B17" si="6">B9</f>
        <v>0</v>
      </c>
      <c r="C12" s="17">
        <f>Data!D26/100</f>
        <v>0.5</v>
      </c>
      <c r="D12" s="6"/>
      <c r="E12" s="6">
        <f t="shared" si="0"/>
        <v>600</v>
      </c>
      <c r="F12" s="6">
        <f t="shared" si="5"/>
        <v>0</v>
      </c>
      <c r="G12" s="6">
        <f t="shared" si="1"/>
        <v>1500</v>
      </c>
      <c r="H12" s="6">
        <f t="shared" si="2"/>
        <v>250</v>
      </c>
      <c r="I12" s="6">
        <f t="shared" si="3"/>
        <v>-150</v>
      </c>
      <c r="J12" s="6">
        <f t="shared" si="4"/>
        <v>2200</v>
      </c>
      <c r="L12" s="2" t="s">
        <v>246</v>
      </c>
      <c r="M12" s="19">
        <f>q/100</f>
        <v>0.5</v>
      </c>
    </row>
    <row r="13" spans="1:13" ht="12.5" x14ac:dyDescent="0.25">
      <c r="B13" s="17">
        <f t="shared" si="6"/>
        <v>0.5</v>
      </c>
      <c r="C13" s="17">
        <f>C12</f>
        <v>0.5</v>
      </c>
      <c r="D13" s="6"/>
      <c r="E13" s="6">
        <f t="shared" si="0"/>
        <v>300</v>
      </c>
      <c r="F13" s="6">
        <f t="shared" si="5"/>
        <v>150</v>
      </c>
      <c r="G13" s="6">
        <f t="shared" si="1"/>
        <v>1500</v>
      </c>
      <c r="H13" s="6">
        <f t="shared" si="2"/>
        <v>250</v>
      </c>
      <c r="I13" s="6">
        <f t="shared" si="3"/>
        <v>0</v>
      </c>
      <c r="J13" s="6">
        <f t="shared" si="4"/>
        <v>2200</v>
      </c>
    </row>
    <row r="14" spans="1:13" ht="12.5" x14ac:dyDescent="0.25">
      <c r="B14" s="17">
        <f t="shared" si="6"/>
        <v>1</v>
      </c>
      <c r="C14" s="17">
        <f>C13</f>
        <v>0.5</v>
      </c>
      <c r="D14" s="6"/>
      <c r="E14" s="6">
        <f t="shared" si="0"/>
        <v>0</v>
      </c>
      <c r="F14" s="6">
        <f t="shared" si="5"/>
        <v>300</v>
      </c>
      <c r="G14" s="6">
        <f t="shared" si="1"/>
        <v>1500</v>
      </c>
      <c r="H14" s="6">
        <f t="shared" si="2"/>
        <v>250</v>
      </c>
      <c r="I14" s="6">
        <f t="shared" si="3"/>
        <v>150</v>
      </c>
      <c r="J14" s="6">
        <f t="shared" si="4"/>
        <v>2200</v>
      </c>
    </row>
    <row r="15" spans="1:13" ht="12.5" x14ac:dyDescent="0.25">
      <c r="B15" s="17">
        <f t="shared" si="6"/>
        <v>0</v>
      </c>
      <c r="C15" s="17">
        <f>Data!D27/100</f>
        <v>1</v>
      </c>
      <c r="D15" s="6"/>
      <c r="E15" s="6">
        <f t="shared" si="0"/>
        <v>600</v>
      </c>
      <c r="F15" s="6">
        <f t="shared" si="5"/>
        <v>0</v>
      </c>
      <c r="G15" s="6">
        <f t="shared" si="1"/>
        <v>1500</v>
      </c>
      <c r="H15" s="6">
        <f t="shared" si="2"/>
        <v>0</v>
      </c>
      <c r="I15" s="6">
        <f t="shared" si="3"/>
        <v>-300</v>
      </c>
      <c r="J15" s="6">
        <f t="shared" si="4"/>
        <v>1800</v>
      </c>
    </row>
    <row r="16" spans="1:13" ht="12.5" x14ac:dyDescent="0.25">
      <c r="B16" s="17">
        <f t="shared" si="6"/>
        <v>0.5</v>
      </c>
      <c r="C16" s="17">
        <f>C15</f>
        <v>1</v>
      </c>
      <c r="D16" s="6"/>
      <c r="E16" s="6">
        <f t="shared" si="0"/>
        <v>300</v>
      </c>
      <c r="F16" s="6">
        <f t="shared" si="5"/>
        <v>150</v>
      </c>
      <c r="G16" s="6">
        <f t="shared" si="1"/>
        <v>1500</v>
      </c>
      <c r="H16" s="6">
        <f t="shared" si="2"/>
        <v>0</v>
      </c>
      <c r="I16" s="6">
        <f t="shared" si="3"/>
        <v>-150</v>
      </c>
      <c r="J16" s="6">
        <f t="shared" si="4"/>
        <v>1800</v>
      </c>
    </row>
    <row r="17" spans="2:15" ht="12.5" x14ac:dyDescent="0.25">
      <c r="B17" s="17">
        <f t="shared" si="6"/>
        <v>1</v>
      </c>
      <c r="C17" s="17">
        <f>C16</f>
        <v>1</v>
      </c>
      <c r="D17" s="6"/>
      <c r="E17" s="6">
        <f t="shared" si="0"/>
        <v>0</v>
      </c>
      <c r="F17" s="6">
        <f t="shared" si="5"/>
        <v>300</v>
      </c>
      <c r="G17" s="6">
        <f t="shared" si="1"/>
        <v>1500</v>
      </c>
      <c r="H17" s="6">
        <f t="shared" si="2"/>
        <v>0</v>
      </c>
      <c r="I17" s="6">
        <f t="shared" si="3"/>
        <v>0</v>
      </c>
      <c r="J17" s="6">
        <f t="shared" si="4"/>
        <v>1800</v>
      </c>
    </row>
    <row r="18" spans="2:15" ht="12.5" x14ac:dyDescent="0.25"/>
    <row r="19" spans="2:15" ht="13" x14ac:dyDescent="0.3">
      <c r="J19" s="8"/>
    </row>
    <row r="20" spans="2:15" ht="12.5" x14ac:dyDescent="0.25"/>
    <row r="21" spans="2:15" ht="12.5" x14ac:dyDescent="0.25"/>
    <row r="22" spans="2:15" ht="13" x14ac:dyDescent="0.3">
      <c r="E22" s="9" t="str">
        <f>"r1="&amp;$B$9</f>
        <v>r1=0</v>
      </c>
      <c r="J22" s="9" t="str">
        <f>"r1="&amp;$B$10</f>
        <v>r1=0,5</v>
      </c>
      <c r="O22" s="9" t="str">
        <f>"r1="&amp;$B$11</f>
        <v>r1=1</v>
      </c>
    </row>
    <row r="23" spans="2:15" ht="12.5" x14ac:dyDescent="0.25"/>
    <row r="24" spans="2:15" ht="12.5" x14ac:dyDescent="0.25"/>
    <row r="25" spans="2:15" ht="12.5" x14ac:dyDescent="0.25"/>
    <row r="26" spans="2:15" ht="12.5" x14ac:dyDescent="0.25"/>
    <row r="27" spans="2:15" ht="12.5" x14ac:dyDescent="0.25"/>
    <row r="28" spans="2:15" ht="12.5" x14ac:dyDescent="0.25"/>
    <row r="29" spans="2:15" ht="12.5" x14ac:dyDescent="0.25"/>
    <row r="30" spans="2:15" ht="13" x14ac:dyDescent="0.3">
      <c r="B30" s="9" t="str">
        <f>"r2="&amp;$C$9</f>
        <v>r2=0</v>
      </c>
    </row>
    <row r="31" spans="2:15" ht="12.5" x14ac:dyDescent="0.25"/>
    <row r="32" spans="2:15" ht="12.5" x14ac:dyDescent="0.25"/>
    <row r="33" spans="1:2" ht="12.5" x14ac:dyDescent="0.25"/>
    <row r="34" spans="1:2" ht="12.5" x14ac:dyDescent="0.25"/>
    <row r="35" spans="1:2" ht="12.5" x14ac:dyDescent="0.25"/>
    <row r="36" spans="1:2" ht="12.5" x14ac:dyDescent="0.25"/>
    <row r="37" spans="1:2" ht="12.5" x14ac:dyDescent="0.25"/>
    <row r="38" spans="1:2" ht="12.5" x14ac:dyDescent="0.25"/>
    <row r="39" spans="1:2" ht="12.5" x14ac:dyDescent="0.25"/>
    <row r="40" spans="1:2" ht="12.5" x14ac:dyDescent="0.25"/>
    <row r="41" spans="1:2" ht="12.5" x14ac:dyDescent="0.25"/>
    <row r="42" spans="1:2" ht="12.5" x14ac:dyDescent="0.25"/>
    <row r="43" spans="1:2" ht="12.5" x14ac:dyDescent="0.25"/>
    <row r="44" spans="1:2" ht="12.5" x14ac:dyDescent="0.25"/>
    <row r="45" spans="1:2" ht="12.5" x14ac:dyDescent="0.25"/>
    <row r="46" spans="1:2" ht="12.5" x14ac:dyDescent="0.25"/>
    <row r="47" spans="1:2" ht="12.5" x14ac:dyDescent="0.25"/>
    <row r="48" spans="1:2" ht="13" x14ac:dyDescent="0.3">
      <c r="A48" s="8"/>
      <c r="B48" s="9" t="str">
        <f>"r2="&amp;$C$12</f>
        <v>r2=0,5</v>
      </c>
    </row>
    <row r="49" ht="12.5" x14ac:dyDescent="0.25"/>
    <row r="50" ht="12.5" x14ac:dyDescent="0.25"/>
    <row r="51" ht="12.5" x14ac:dyDescent="0.25"/>
    <row r="52" ht="12.5" x14ac:dyDescent="0.25"/>
    <row r="53" ht="12.5" x14ac:dyDescent="0.25"/>
    <row r="54" ht="12.5" x14ac:dyDescent="0.25"/>
    <row r="55" ht="12.5" x14ac:dyDescent="0.25"/>
    <row r="56" ht="12.5" x14ac:dyDescent="0.25"/>
    <row r="57" ht="12.5" x14ac:dyDescent="0.25"/>
    <row r="58" ht="12.5" x14ac:dyDescent="0.25"/>
    <row r="59" ht="12.5" x14ac:dyDescent="0.25"/>
    <row r="60" ht="12.5" x14ac:dyDescent="0.25"/>
    <row r="61" ht="12.5" x14ac:dyDescent="0.25"/>
    <row r="62" ht="12.5" x14ac:dyDescent="0.25"/>
    <row r="63" ht="12.5" x14ac:dyDescent="0.25"/>
    <row r="64" ht="12.5" x14ac:dyDescent="0.25"/>
    <row r="65" spans="2:2" ht="12.5" x14ac:dyDescent="0.25"/>
    <row r="66" spans="2:2" ht="13" x14ac:dyDescent="0.3">
      <c r="B66" s="9" t="str">
        <f>"r2="&amp;$C$15</f>
        <v>r2=1</v>
      </c>
    </row>
    <row r="67" spans="2:2" ht="12.5" x14ac:dyDescent="0.25"/>
    <row r="68" spans="2:2" ht="12.5" x14ac:dyDescent="0.25"/>
    <row r="69" spans="2:2" ht="12.5" x14ac:dyDescent="0.25"/>
    <row r="70" spans="2:2" ht="12.5" x14ac:dyDescent="0.25"/>
    <row r="71" spans="2:2" ht="12.5" x14ac:dyDescent="0.25"/>
    <row r="72" spans="2:2" ht="12.5" x14ac:dyDescent="0.25"/>
    <row r="73" spans="2:2" ht="12.5" x14ac:dyDescent="0.25"/>
    <row r="74" spans="2:2" ht="12.5" x14ac:dyDescent="0.25"/>
    <row r="75" spans="2:2" ht="12.5" x14ac:dyDescent="0.25"/>
    <row r="76" spans="2:2" ht="12.5" x14ac:dyDescent="0.25"/>
    <row r="77" spans="2:2" ht="12.5" x14ac:dyDescent="0.25"/>
    <row r="78" spans="2:2" ht="12.5" x14ac:dyDescent="0.25"/>
    <row r="79" spans="2:2" ht="12.5" x14ac:dyDescent="0.25"/>
    <row r="80" spans="2:2" ht="12.5" x14ac:dyDescent="0.25"/>
    <row r="81" spans="2:5" ht="12.5" x14ac:dyDescent="0.25"/>
    <row r="82" spans="2:5" ht="12.5" x14ac:dyDescent="0.25"/>
    <row r="83" spans="2:5" ht="12.5" x14ac:dyDescent="0.25">
      <c r="B83" s="1" t="s">
        <v>147</v>
      </c>
      <c r="C83" s="18"/>
      <c r="D83" s="18"/>
      <c r="E83" s="18"/>
    </row>
    <row r="84" spans="2:5" ht="12.5" x14ac:dyDescent="0.25">
      <c r="B84" s="18"/>
    </row>
    <row r="85" spans="2:5" ht="12.5" x14ac:dyDescent="0.25">
      <c r="B85" s="18"/>
    </row>
    <row r="86" spans="2:5" ht="12.5" hidden="1" x14ac:dyDescent="0.25"/>
    <row r="87" spans="2:5" ht="12.5" hidden="1" x14ac:dyDescent="0.25"/>
    <row r="88" spans="2:5" ht="12.5" hidden="1" x14ac:dyDescent="0.25"/>
    <row r="89" spans="2:5" ht="12.5" hidden="1" x14ac:dyDescent="0.25"/>
    <row r="90" spans="2:5" ht="12.5" hidden="1" x14ac:dyDescent="0.25"/>
    <row r="91" spans="2:5" ht="12.5" hidden="1" x14ac:dyDescent="0.25"/>
    <row r="92" spans="2:5" ht="12.5" hidden="1" x14ac:dyDescent="0.25"/>
    <row r="93" spans="2:5" ht="12.5" hidden="1" x14ac:dyDescent="0.25"/>
  </sheetData>
  <sheetProtection password="CAC5" sheet="1" objects="1" scenarios="1" selectLockedCells="1" selectUnlockedCells="1"/>
  <pageMargins left="0.70866141732283472" right="0.70866141732283472" top="0.74803149606299213" bottom="0.74803149606299213" header="0.31496062992125984" footer="0.31496062992125984"/>
  <pageSetup paperSize="8" scale="7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29</vt:i4>
      </vt:variant>
    </vt:vector>
  </HeadingPairs>
  <TitlesOfParts>
    <vt:vector size="48" baseType="lpstr">
      <vt:lpstr>Introduction</vt:lpstr>
      <vt:lpstr>Overview</vt:lpstr>
      <vt:lpstr>Short overview</vt:lpstr>
      <vt:lpstr>Results</vt:lpstr>
      <vt:lpstr>Data</vt:lpstr>
      <vt:lpstr>Formulas</vt:lpstr>
      <vt:lpstr>Cut-off</vt:lpstr>
      <vt:lpstr>Fibre loss</vt:lpstr>
      <vt:lpstr>ISO open loop</vt:lpstr>
      <vt:lpstr>GHG &amp; PAS closed loop</vt:lpstr>
      <vt:lpstr>ISO closed loop</vt:lpstr>
      <vt:lpstr>BPX open loop</vt:lpstr>
      <vt:lpstr>BPX closed loop</vt:lpstr>
      <vt:lpstr>ILCD attr &gt; 0</vt:lpstr>
      <vt:lpstr>ILCD attr &lt; 0</vt:lpstr>
      <vt:lpstr>ILCD conseq</vt:lpstr>
      <vt:lpstr>PFCR for paper</vt:lpstr>
      <vt:lpstr>PEF June 2012</vt:lpstr>
      <vt:lpstr>PEF April 2013</vt:lpstr>
      <vt:lpstr>ECRED</vt:lpstr>
      <vt:lpstr>EP</vt:lpstr>
      <vt:lpstr>ER</vt:lpstr>
      <vt:lpstr>EREOL</vt:lpstr>
      <vt:lpstr>EV</vt:lpstr>
      <vt:lpstr>EW</vt:lpstr>
      <vt:lpstr>f</vt:lpstr>
      <vt:lpstr>'BPX closed loop'!Print_Area</vt:lpstr>
      <vt:lpstr>'BPX open loop'!Print_Area</vt:lpstr>
      <vt:lpstr>'Cut-off'!Print_Area</vt:lpstr>
      <vt:lpstr>'Fibre loss'!Print_Area</vt:lpstr>
      <vt:lpstr>'GHG &amp; PAS closed loop'!Print_Area</vt:lpstr>
      <vt:lpstr>'ILCD attr &lt; 0'!Print_Area</vt:lpstr>
      <vt:lpstr>'ILCD attr &gt; 0'!Print_Area</vt:lpstr>
      <vt:lpstr>'ILCD conseq'!Print_Area</vt:lpstr>
      <vt:lpstr>Introduction!Print_Area</vt:lpstr>
      <vt:lpstr>'ISO closed loop'!Print_Area</vt:lpstr>
      <vt:lpstr>'ISO open loop'!Print_Area</vt:lpstr>
      <vt:lpstr>Overview!Print_Area</vt:lpstr>
      <vt:lpstr>'PEF April 2013'!Print_Area</vt:lpstr>
      <vt:lpstr>'PEF June 2012'!Print_Area</vt:lpstr>
      <vt:lpstr>'PFCR for paper'!Print_Area</vt:lpstr>
      <vt:lpstr>Results!Print_Area</vt:lpstr>
      <vt:lpstr>'Short overview'!Print_Area</vt:lpstr>
      <vt:lpstr>Overview!Print_Titles</vt:lpstr>
      <vt:lpstr>'Short overview'!Print_Titles</vt:lpstr>
      <vt:lpstr>q</vt:lpstr>
      <vt:lpstr>rEN</vt:lpstr>
      <vt:lpstr>rr</vt:lpstr>
    </vt:vector>
  </TitlesOfParts>
  <Company>SCA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Cederstrand Pernilla</dc:creator>
  <cp:lastModifiedBy>Ulrika Georgsson</cp:lastModifiedBy>
  <cp:lastPrinted>2013-04-12T07:01:23Z</cp:lastPrinted>
  <dcterms:created xsi:type="dcterms:W3CDTF">2012-02-29T12:08:33Z</dcterms:created>
  <dcterms:modified xsi:type="dcterms:W3CDTF">2017-12-14T09:06:34Z</dcterms:modified>
</cp:coreProperties>
</file>